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DieseArbeitsmappe"/>
  <mc:AlternateContent xmlns:mc="http://schemas.openxmlformats.org/markup-compatibility/2006">
    <mc:Choice Requires="x15">
      <x15ac:absPath xmlns:x15ac="http://schemas.microsoft.com/office/spreadsheetml/2010/11/ac" url="F:\bahjue\Vorlagen, Formulare\Vorlagen Eigene Schreibe\"/>
    </mc:Choice>
  </mc:AlternateContent>
  <xr:revisionPtr revIDLastSave="0" documentId="13_ncr:1_{0CC3B762-4688-4BE0-AD6B-B531DC565A3F}" xr6:coauthVersionLast="47" xr6:coauthVersionMax="47" xr10:uidLastSave="{00000000-0000-0000-0000-000000000000}"/>
  <bookViews>
    <workbookView xWindow="-15480" yWindow="-120" windowWidth="15600" windowHeight="18840" tabRatio="586" xr2:uid="{00000000-000D-0000-FFFF-FFFF00000000}"/>
  </bookViews>
  <sheets>
    <sheet name="Neuanmeldung_Ummeldung" sheetId="1" r:id="rId1"/>
    <sheet name="Tabelle2" sheetId="2" r:id="rId2"/>
    <sheet name="Tabelle3" sheetId="3" r:id="rId3"/>
  </sheets>
  <definedNames>
    <definedName name="_xlnm.Print_Area" localSheetId="0">Neuanmeldung_Ummeldung!$A$1:$K$55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K26" i="1"/>
  <c r="K27" i="1"/>
  <c r="K28" i="1"/>
  <c r="K29" i="1"/>
  <c r="J25" i="1"/>
  <c r="J26" i="1"/>
  <c r="J27" i="1"/>
  <c r="J28" i="1"/>
  <c r="J29" i="1"/>
  <c r="I25" i="1"/>
  <c r="I26" i="1"/>
  <c r="I27" i="1"/>
  <c r="I28" i="1"/>
  <c r="I29" i="1"/>
  <c r="H25" i="1"/>
  <c r="H26" i="1"/>
  <c r="H27" i="1"/>
  <c r="H28" i="1"/>
  <c r="H29" i="1"/>
  <c r="K24" i="1"/>
  <c r="J24" i="1"/>
  <c r="I24" i="1"/>
  <c r="H24" i="1"/>
  <c r="K16" i="1" l="1"/>
  <c r="K17" i="1"/>
  <c r="K18" i="1"/>
  <c r="K19" i="1"/>
  <c r="K20" i="1"/>
  <c r="J16" i="1"/>
  <c r="J17" i="1"/>
  <c r="J18" i="1"/>
  <c r="J19" i="1"/>
  <c r="J20" i="1"/>
  <c r="I16" i="1"/>
  <c r="I17" i="1"/>
  <c r="I18" i="1"/>
  <c r="I19" i="1"/>
  <c r="I20" i="1"/>
  <c r="H16" i="1"/>
  <c r="H17" i="1"/>
  <c r="H18" i="1"/>
  <c r="H19" i="1"/>
  <c r="H20" i="1"/>
  <c r="K15" i="1"/>
  <c r="J15" i="1"/>
  <c r="I15" i="1"/>
  <c r="H15" i="1"/>
  <c r="AE4" i="1" l="1"/>
  <c r="AE18" i="1" l="1"/>
  <c r="AG18" i="1"/>
  <c r="AE19" i="1"/>
  <c r="AG19" i="1"/>
  <c r="N10" i="2"/>
  <c r="N11" i="2"/>
  <c r="N12" i="2"/>
  <c r="N13" i="2"/>
  <c r="N14" i="2"/>
  <c r="N4" i="2"/>
  <c r="N5" i="2"/>
  <c r="N6" i="2"/>
  <c r="N7" i="2"/>
  <c r="N8" i="2"/>
  <c r="N3" i="2"/>
  <c r="AG22" i="1"/>
  <c r="AG16" i="1"/>
  <c r="AE16" i="1"/>
  <c r="AG17" i="1"/>
  <c r="AE17" i="1"/>
  <c r="T4" i="2"/>
  <c r="T5" i="2"/>
  <c r="T6" i="2"/>
  <c r="T7" i="2"/>
  <c r="T8" i="2"/>
  <c r="T9" i="2"/>
  <c r="T10" i="2"/>
  <c r="T11" i="2"/>
  <c r="T12" i="2"/>
  <c r="T13" i="2"/>
  <c r="T14" i="2"/>
  <c r="T3" i="2"/>
  <c r="S14" i="2"/>
  <c r="S13" i="2"/>
  <c r="S12" i="2"/>
  <c r="S11" i="2"/>
  <c r="S10" i="2"/>
  <c r="S9" i="2"/>
  <c r="S8" i="2"/>
  <c r="S7" i="2"/>
  <c r="S6" i="2"/>
  <c r="S5" i="2"/>
  <c r="S4" i="2"/>
  <c r="S3" i="2"/>
  <c r="R13" i="2"/>
  <c r="R14" i="2"/>
  <c r="R12" i="2"/>
  <c r="R11" i="2"/>
  <c r="R10" i="2"/>
  <c r="R9" i="2"/>
  <c r="R8" i="2"/>
  <c r="R7" i="2"/>
  <c r="R6" i="2"/>
  <c r="R5" i="2"/>
  <c r="R4" i="2"/>
  <c r="R3" i="2"/>
  <c r="E14" i="2"/>
  <c r="E13" i="2"/>
  <c r="E12" i="2"/>
  <c r="E11" i="2"/>
  <c r="E10" i="2"/>
  <c r="E9" i="2"/>
  <c r="E8" i="2"/>
  <c r="E7" i="2"/>
  <c r="E6" i="2"/>
  <c r="E5" i="2"/>
  <c r="E4" i="2"/>
  <c r="E3" i="2"/>
  <c r="F10" i="2"/>
  <c r="F11" i="2"/>
  <c r="F12" i="2"/>
  <c r="F13" i="2"/>
  <c r="F14" i="2"/>
  <c r="F9" i="2"/>
  <c r="F4" i="2"/>
  <c r="F5" i="2"/>
  <c r="F6" i="2"/>
  <c r="F7" i="2"/>
  <c r="F8" i="2"/>
  <c r="F3" i="2"/>
  <c r="AE3" i="1"/>
  <c r="AG3" i="1"/>
  <c r="AG4" i="1"/>
  <c r="AE15" i="1"/>
  <c r="AG15" i="1"/>
  <c r="AE14" i="1"/>
  <c r="AG14" i="1"/>
  <c r="AE13" i="1"/>
  <c r="AG13" i="1"/>
  <c r="AE21" i="1"/>
  <c r="AE8" i="1"/>
  <c r="AG21" i="1"/>
  <c r="AG8" i="1"/>
  <c r="AE6" i="1"/>
  <c r="AG6" i="1"/>
  <c r="AE7" i="1"/>
  <c r="AE5" i="1"/>
  <c r="AG7" i="1"/>
  <c r="AG5" i="1"/>
  <c r="J10" i="2"/>
  <c r="J11" i="2"/>
  <c r="J12" i="2"/>
  <c r="J13" i="2"/>
  <c r="J14" i="2"/>
  <c r="J9" i="2"/>
  <c r="J4" i="2"/>
  <c r="J5" i="2"/>
  <c r="J6" i="2"/>
  <c r="J7" i="2"/>
  <c r="J8" i="2"/>
  <c r="J3" i="2"/>
  <c r="D3" i="2"/>
  <c r="F4" i="1"/>
  <c r="B9" i="2" s="1"/>
  <c r="C3" i="2"/>
  <c r="A3" i="2"/>
  <c r="M3" i="2"/>
  <c r="L3" i="2"/>
  <c r="F15" i="1"/>
  <c r="K3" i="2" s="1"/>
  <c r="G3" i="2"/>
  <c r="H3" i="2"/>
  <c r="I3" i="2"/>
  <c r="O3" i="2"/>
  <c r="P3" i="2"/>
  <c r="Q3" i="2"/>
  <c r="D4" i="2"/>
  <c r="C4" i="2"/>
  <c r="A4" i="2"/>
  <c r="M4" i="2"/>
  <c r="L4" i="2"/>
  <c r="F16" i="1"/>
  <c r="K4" i="2" s="1"/>
  <c r="G4" i="2"/>
  <c r="H4" i="2"/>
  <c r="I4" i="2"/>
  <c r="O4" i="2"/>
  <c r="P4" i="2"/>
  <c r="Q4" i="2"/>
  <c r="D5" i="2"/>
  <c r="C5" i="2"/>
  <c r="A5" i="2"/>
  <c r="M5" i="2"/>
  <c r="L5" i="2"/>
  <c r="F17" i="1"/>
  <c r="K5" i="2" s="1"/>
  <c r="G5" i="2"/>
  <c r="H5" i="2"/>
  <c r="I5" i="2"/>
  <c r="O5" i="2"/>
  <c r="P5" i="2"/>
  <c r="Q5" i="2"/>
  <c r="D6" i="2"/>
  <c r="C6" i="2"/>
  <c r="A6" i="2"/>
  <c r="M6" i="2"/>
  <c r="L6" i="2"/>
  <c r="F18" i="1"/>
  <c r="K6" i="2" s="1"/>
  <c r="G6" i="2"/>
  <c r="H6" i="2"/>
  <c r="I6" i="2"/>
  <c r="O6" i="2"/>
  <c r="P6" i="2"/>
  <c r="Q6" i="2"/>
  <c r="D7" i="2"/>
  <c r="C7" i="2"/>
  <c r="A7" i="2"/>
  <c r="M7" i="2"/>
  <c r="L7" i="2"/>
  <c r="F19" i="1"/>
  <c r="K7" i="2" s="1"/>
  <c r="G7" i="2"/>
  <c r="H7" i="2"/>
  <c r="I7" i="2"/>
  <c r="O7" i="2"/>
  <c r="P7" i="2"/>
  <c r="Q7" i="2"/>
  <c r="D8" i="2"/>
  <c r="C8" i="2"/>
  <c r="A8" i="2"/>
  <c r="M8" i="2"/>
  <c r="L8" i="2"/>
  <c r="F20" i="1"/>
  <c r="K8" i="2" s="1"/>
  <c r="G8" i="2"/>
  <c r="H8" i="2"/>
  <c r="I8" i="2"/>
  <c r="O8" i="2"/>
  <c r="P8" i="2"/>
  <c r="Q8" i="2"/>
  <c r="D9" i="2"/>
  <c r="C9" i="2"/>
  <c r="A9" i="2"/>
  <c r="M9" i="2"/>
  <c r="L9" i="2"/>
  <c r="F24" i="1"/>
  <c r="K9" i="2" s="1"/>
  <c r="G9" i="2"/>
  <c r="H9" i="2"/>
  <c r="I9" i="2"/>
  <c r="O9" i="2"/>
  <c r="P9" i="2"/>
  <c r="Q9" i="2"/>
  <c r="D10" i="2"/>
  <c r="C10" i="2"/>
  <c r="A10" i="2"/>
  <c r="M10" i="2"/>
  <c r="L10" i="2"/>
  <c r="F25" i="1"/>
  <c r="K10" i="2" s="1"/>
  <c r="G10" i="2"/>
  <c r="H10" i="2"/>
  <c r="I10" i="2"/>
  <c r="O10" i="2"/>
  <c r="P10" i="2"/>
  <c r="Q10" i="2"/>
  <c r="D11" i="2"/>
  <c r="C11" i="2"/>
  <c r="A11" i="2"/>
  <c r="M11" i="2"/>
  <c r="L11" i="2"/>
  <c r="F26" i="1"/>
  <c r="K11" i="2" s="1"/>
  <c r="G11" i="2"/>
  <c r="H11" i="2"/>
  <c r="I11" i="2"/>
  <c r="O11" i="2"/>
  <c r="P11" i="2"/>
  <c r="Q11" i="2"/>
  <c r="D12" i="2"/>
  <c r="C12" i="2"/>
  <c r="A12" i="2"/>
  <c r="M12" i="2"/>
  <c r="L12" i="2"/>
  <c r="F27" i="1"/>
  <c r="K12" i="2" s="1"/>
  <c r="G12" i="2"/>
  <c r="H12" i="2"/>
  <c r="I12" i="2"/>
  <c r="O12" i="2"/>
  <c r="P12" i="2"/>
  <c r="Q12" i="2"/>
  <c r="D13" i="2"/>
  <c r="C13" i="2"/>
  <c r="A13" i="2"/>
  <c r="M13" i="2"/>
  <c r="L13" i="2"/>
  <c r="F28" i="1"/>
  <c r="K13" i="2" s="1"/>
  <c r="G13" i="2"/>
  <c r="H13" i="2"/>
  <c r="I13" i="2"/>
  <c r="O13" i="2"/>
  <c r="P13" i="2"/>
  <c r="Q13" i="2"/>
  <c r="D14" i="2"/>
  <c r="C14" i="2"/>
  <c r="A14" i="2"/>
  <c r="M14" i="2"/>
  <c r="L14" i="2"/>
  <c r="F29" i="1"/>
  <c r="K14" i="2" s="1"/>
  <c r="G14" i="2"/>
  <c r="H14" i="2"/>
  <c r="I14" i="2"/>
  <c r="O14" i="2"/>
  <c r="P14" i="2"/>
  <c r="Q14" i="2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" i="3"/>
  <c r="D4" i="3"/>
  <c r="F3" i="3"/>
  <c r="D3" i="3"/>
  <c r="F2" i="3"/>
  <c r="D2" i="3"/>
  <c r="AG9" i="1"/>
  <c r="AE9" i="1"/>
  <c r="AG20" i="1"/>
  <c r="AE20" i="1"/>
  <c r="AG10" i="1"/>
  <c r="AG11" i="1"/>
  <c r="AG12" i="1"/>
  <c r="AE10" i="1"/>
  <c r="AE11" i="1"/>
  <c r="AE12" i="1"/>
  <c r="B6" i="2" l="1"/>
  <c r="B3" i="2"/>
  <c r="B8" i="2"/>
  <c r="B7" i="2"/>
  <c r="B5" i="2"/>
  <c r="B11" i="2"/>
  <c r="B13" i="2"/>
  <c r="B10" i="2"/>
  <c r="B12" i="2"/>
  <c r="B14" i="2"/>
  <c r="B4" i="2"/>
  <c r="K30" i="1"/>
  <c r="K21" i="1"/>
  <c r="N9" i="2"/>
</calcChain>
</file>

<file path=xl/sharedStrings.xml><?xml version="1.0" encoding="utf-8"?>
<sst xmlns="http://schemas.openxmlformats.org/spreadsheetml/2006/main" count="216" uniqueCount="163">
  <si>
    <t>Straße</t>
  </si>
  <si>
    <t>PLZ, Ort</t>
  </si>
  <si>
    <t>Name</t>
  </si>
  <si>
    <t>EDV-Nr.</t>
  </si>
  <si>
    <t>Wichtige Informationen:</t>
  </si>
  <si>
    <t>Die Änderung/Neuanmeldung wird gewünscht ab (frühestens mit 1. des nächsten Monats):</t>
  </si>
  <si>
    <t>Bitte das Formular in Ihrer Gemeinde abgeben!</t>
  </si>
  <si>
    <t>Zustelladresse Eigentümer</t>
  </si>
  <si>
    <t>Einlagezahl:</t>
  </si>
  <si>
    <t>Behälterstand ALT:</t>
  </si>
  <si>
    <t>Behälterstand NEU:</t>
  </si>
  <si>
    <t>Stück</t>
  </si>
  <si>
    <t>Bezeichnung</t>
  </si>
  <si>
    <t>Netto</t>
  </si>
  <si>
    <t>% MWSt</t>
  </si>
  <si>
    <t>MWSt</t>
  </si>
  <si>
    <t>Brutto</t>
  </si>
  <si>
    <t>10 Stk. RM-Säcke/60 l jährl.</t>
  </si>
  <si>
    <t>Restmüllcont. 1100 l /13 Abf.</t>
  </si>
  <si>
    <t>Restmülltonne 240 l / 13 Abf.</t>
  </si>
  <si>
    <t>Restmülltonne 120 l / 13 Abf.</t>
  </si>
  <si>
    <t>RM-Tonne 240 l (2HH) / 13 Abf.</t>
  </si>
  <si>
    <t>5 Stk. RM-Säcke/60 l jährl.</t>
  </si>
  <si>
    <t>8 Stk. RM-Säcke/60 l jährl.</t>
  </si>
  <si>
    <t>unbewohnt</t>
  </si>
  <si>
    <t>Papiercontainer 240 l</t>
  </si>
  <si>
    <t>AP-Cont. Gewerbe 240l / 7 Abf.</t>
  </si>
  <si>
    <t>Papiercontainer 1100 l</t>
  </si>
  <si>
    <t>AP-Cont. Gewerbe 1100l / 7 Abf.</t>
  </si>
  <si>
    <t>LVP-Container 1100l / 8 Abf.</t>
  </si>
  <si>
    <t>Biotonne 240 l / 28 Abf.</t>
  </si>
  <si>
    <t>Biotonne 120l / 28 Abf.</t>
  </si>
  <si>
    <t>Abgabe</t>
  </si>
  <si>
    <t>Tarif</t>
  </si>
  <si>
    <t>Grundstücksnummer:</t>
  </si>
  <si>
    <t>Anzahl der Haushalte:</t>
  </si>
  <si>
    <t>Neuanmeldung Ummeldung</t>
  </si>
  <si>
    <t>1. Jänner</t>
  </si>
  <si>
    <t>1. Februar</t>
  </si>
  <si>
    <t>1. März</t>
  </si>
  <si>
    <t>1. April</t>
  </si>
  <si>
    <t>1. Mai</t>
  </si>
  <si>
    <t>1. Juni</t>
  </si>
  <si>
    <t>1. Juli</t>
  </si>
  <si>
    <t>1. Oktober</t>
  </si>
  <si>
    <t>1. November</t>
  </si>
  <si>
    <t>1. Dezember</t>
  </si>
  <si>
    <t>Gesamtsumme pro Jahr ALT (ohne Seuchenvorsorgeabgabe):</t>
  </si>
  <si>
    <t>Gesamtsumme pro Jahr NEU (ohne Seuchenvorsorgeabgabe):</t>
  </si>
  <si>
    <t>unbewohnt (kein Strom, Wasser, Kanal)</t>
  </si>
  <si>
    <t>1. August</t>
  </si>
  <si>
    <t>1. September</t>
  </si>
  <si>
    <t>●</t>
  </si>
  <si>
    <t>Ein saisonales Rückgeben der Container ist nicht vorgesehen</t>
  </si>
  <si>
    <t>Bei der Rückgabe müssen die Behälter entleert und gereinigt sein, andernfalls</t>
  </si>
  <si>
    <t>werden Reinigungskosten verrechnet.</t>
  </si>
  <si>
    <t>Die Behälter müssen auf Eigengrund aufgestellt werden.</t>
  </si>
  <si>
    <t>Grundstücksgrenze bereitgestellt werden.</t>
  </si>
  <si>
    <t>Nach der Abfuhr sind die entleerten Behälter so bald wie möglich wieder auf</t>
  </si>
  <si>
    <t>Eigengrund zurückzustellen.</t>
  </si>
  <si>
    <t>Die Behälter dürfen nicht überfüllt werden ebenso ist das Einstampfen oder</t>
  </si>
  <si>
    <t>Einschlämmen von Abfällen in die Behälter verboten.</t>
  </si>
  <si>
    <t>Jede zweckentfremdete Verwendung der Behälter ist untersagt.</t>
  </si>
  <si>
    <t>Für Beschädigungen durch unsachgemäße Handhabung ist der Liegenschafts-</t>
  </si>
  <si>
    <t>Die geltenden Abfalltrennvorschriften sind unbedingt zu beachten. Informationen dazu</t>
  </si>
  <si>
    <t>Die Abfallsammelbehälter bleiben im Eigentum des GVU.</t>
  </si>
  <si>
    <t>Die Behälter müssen am Abfuhrtag bis spätestens 6:00 Uhr an der</t>
  </si>
  <si>
    <t>Anz_HH</t>
  </si>
  <si>
    <t>GrdSt-Nr</t>
  </si>
  <si>
    <t>EZ</t>
  </si>
  <si>
    <t>Bestelldatum:</t>
  </si>
  <si>
    <t>Lieferscheinnummer:</t>
  </si>
  <si>
    <t>Bestelldatum</t>
  </si>
  <si>
    <t>LS-Nummer</t>
  </si>
  <si>
    <t>Zustelladresse - Name Eigentümer</t>
  </si>
  <si>
    <t>Zustelladresse - Straße</t>
  </si>
  <si>
    <t>Zustelladresse - PLZ, Ort</t>
  </si>
  <si>
    <t>Brutto - ALT</t>
  </si>
  <si>
    <t>Angaben zur Liegenschaft (Eigentümer)</t>
  </si>
  <si>
    <t>Datum und Unterschrift des Eigentümers (auf Original)</t>
  </si>
  <si>
    <t>Marktgde. Altlengbach</t>
  </si>
  <si>
    <t>Marktgde. Asperhofen</t>
  </si>
  <si>
    <t>Marktgde. Böheimkirchen</t>
  </si>
  <si>
    <t>Gde. Brand-Laaben</t>
  </si>
  <si>
    <t>Marktgde. Eichgraben</t>
  </si>
  <si>
    <t>Marktgde. Frankenfels</t>
  </si>
  <si>
    <t>Gde. Gerersdorf</t>
  </si>
  <si>
    <t>Marktgde. Hofstetten-Grünau</t>
  </si>
  <si>
    <t>Marktgde. Hafnerbach</t>
  </si>
  <si>
    <t>Gde. Haunoldstein</t>
  </si>
  <si>
    <t>Gde. Inzersdorf-Getzersdorf</t>
  </si>
  <si>
    <t>Marktgde. Kapelln</t>
  </si>
  <si>
    <t>Marktgde. Karlstetten</t>
  </si>
  <si>
    <t>Gde. Kasten</t>
  </si>
  <si>
    <t>Marktgde. Kirchberg</t>
  </si>
  <si>
    <t>Gde. Loich</t>
  </si>
  <si>
    <t>Marktgde. Maria-Anzbach</t>
  </si>
  <si>
    <t>Marktgde. Michelbach</t>
  </si>
  <si>
    <t>Marktgde. Neidling</t>
  </si>
  <si>
    <t>Stadtgde. Neulengbach</t>
  </si>
  <si>
    <t>Gde. Neustift-Innermanzing</t>
  </si>
  <si>
    <t>Marktgde. Obritzberg Rust</t>
  </si>
  <si>
    <t>Marktgde. Pyhra</t>
  </si>
  <si>
    <t>Marktgde. Rabenstein</t>
  </si>
  <si>
    <t>Marktgde. Ober-Grafendorf</t>
  </si>
  <si>
    <t>Gde. Weinburg</t>
  </si>
  <si>
    <t>Marktgde. Prinzersdorf</t>
  </si>
  <si>
    <t>Marktgde. Kirchstetten</t>
  </si>
  <si>
    <t>Marktgde. Wölbling</t>
  </si>
  <si>
    <t>Stadtgde. Wilhelmsburg</t>
  </si>
  <si>
    <t>Gde. St. Margarethen</t>
  </si>
  <si>
    <t>Gde. Schwarzenbach</t>
  </si>
  <si>
    <t>Gde. Statzendorf</t>
  </si>
  <si>
    <t>Gde. Stössing</t>
  </si>
  <si>
    <t>Marktgde. Nußdorf/Traisen</t>
  </si>
  <si>
    <t>Marktgde. Markersd.-Haindorf</t>
  </si>
  <si>
    <t>BS: gvu</t>
  </si>
  <si>
    <t>JA</t>
  </si>
  <si>
    <t>NEIN</t>
  </si>
  <si>
    <t>Daten:</t>
  </si>
  <si>
    <t>.</t>
  </si>
  <si>
    <t>EDV_Nr</t>
  </si>
  <si>
    <t>Betr_Nr</t>
  </si>
  <si>
    <t>Gemeinde</t>
  </si>
  <si>
    <t>gültig ab</t>
  </si>
  <si>
    <t>Neu / Lager Gde</t>
  </si>
  <si>
    <t>Anzahl</t>
  </si>
  <si>
    <t>Tarif-Nr</t>
  </si>
  <si>
    <t>Tarif_Bezeichnung</t>
  </si>
  <si>
    <t>Titel_FamName_Vorname</t>
  </si>
  <si>
    <t>kaputt</t>
  </si>
  <si>
    <t>-</t>
  </si>
  <si>
    <t>Deckeltausch</t>
  </si>
  <si>
    <t>Gde. Perschling</t>
  </si>
  <si>
    <t>JA / NEIN</t>
  </si>
  <si>
    <t xml:space="preserve">dazu können im Internet unter www.umweltverbaende.at/stpoeltenland oder unter </t>
  </si>
  <si>
    <t>02742/71117 angefordert werden.</t>
  </si>
  <si>
    <t>Verrechnung ab:</t>
  </si>
  <si>
    <t>120l RM-Cont. / 7 Abf. (hellgrau)</t>
  </si>
  <si>
    <t>120l RM-Cont. / 13 Abf. (schwarz)</t>
  </si>
  <si>
    <t>240l RM-Cont. / 13 Abf.</t>
  </si>
  <si>
    <t>240l RM-Cont. (2HH) / 13 Abf.</t>
  </si>
  <si>
    <t>1100l RM-Cont. /13 Abf.</t>
  </si>
  <si>
    <t>1100l Altpapiercontainer / 8 Abf.</t>
  </si>
  <si>
    <t>240l Altpapiercontainer / 8 Abf.</t>
  </si>
  <si>
    <t>120l Biotonne / 28 Abf.</t>
  </si>
  <si>
    <t>240l Biotonne / 28 Abf.</t>
  </si>
  <si>
    <t>14 Stk. RM-Säcke Zubringer (EPH)</t>
  </si>
  <si>
    <t>26 Stk. RM-Säcke Zubringer (MPH)</t>
  </si>
  <si>
    <t>120l RM-Cont. / 7 Abf. Zubringer (EPH)</t>
  </si>
  <si>
    <t>120l RM-Cont. / 13 Abf. Zubringer (MPH)</t>
  </si>
  <si>
    <t>1100l AP-Cont. Gewerbe / 8 Abf.</t>
  </si>
  <si>
    <t>240l AP-Cont. Gewerbe / 8 Abf.</t>
  </si>
  <si>
    <t>ins Lager</t>
  </si>
  <si>
    <t>vom Lager</t>
  </si>
  <si>
    <t>240l RM-Cont. / 13 Abf. Zubringer</t>
  </si>
  <si>
    <t>240l RM-Cont. (2HH)/ 13 Abf. Zubringer</t>
  </si>
  <si>
    <t>Ich verarbeite sämtliche anfallenden biogenen Abfälle aus Küche und Garten auf der Liegenschaft zu Kompost und benötige keine Biotonne. Die Kompostierung kann jederzeit von einem Mitarbeiter des GVU kontrolliert werden.</t>
  </si>
  <si>
    <t xml:space="preserve">eigentümer verantwortlich (ausgenommen sind Beschädigungen durch den </t>
  </si>
  <si>
    <t>Êntsorger).</t>
  </si>
  <si>
    <t>Lager Gemeinde:</t>
  </si>
  <si>
    <r>
      <rPr>
        <u/>
        <sz val="9"/>
        <rFont val="Arial"/>
        <family val="2"/>
      </rPr>
      <t>Info:</t>
    </r>
    <r>
      <rPr>
        <sz val="9"/>
        <rFont val="Arial"/>
        <family val="2"/>
      </rPr>
      <t xml:space="preserve"> Wenn bis dato kein Finanzamt-Beschluss beim GVU eingelangt ist darf eine Änderung der Besitz-verhältnisse ausschließich nach Zusendung des Kaufvertrages bzw. des Grundbuchauszuges erfolgen.</t>
    </r>
  </si>
  <si>
    <t>LVP-Container 1100l / 13 Abf.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</si>
</sst>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&quot;€&quot;\ #,##0.00"/>
  </numFmts>
  <fonts count="1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/>
      <right/>
      <top/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 style="medium">
        <color indexed="23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22"/>
      </left>
      <right/>
      <top style="thick">
        <color indexed="22"/>
      </top>
      <bottom/>
      <diagonal/>
    </border>
    <border>
      <left style="thick">
        <color indexed="22"/>
      </left>
      <right/>
      <top/>
      <bottom/>
      <diagonal/>
    </border>
    <border>
      <left/>
      <right/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23"/>
      </bottom>
      <diagonal/>
    </border>
    <border>
      <left/>
      <right/>
      <top style="thin">
        <color indexed="55"/>
      </top>
      <bottom style="medium">
        <color indexed="23"/>
      </bottom>
      <diagonal/>
    </border>
    <border>
      <left/>
      <right style="thin">
        <color indexed="55"/>
      </right>
      <top style="thin">
        <color indexed="55"/>
      </top>
      <bottom style="medium">
        <color indexed="2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2" fontId="0" fillId="0" borderId="0" xfId="0" applyNumberFormat="1"/>
    <xf numFmtId="9" fontId="0" fillId="0" borderId="0" xfId="0" applyNumberFormat="1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13" fillId="0" borderId="0" xfId="0" applyFont="1"/>
    <xf numFmtId="14" fontId="0" fillId="0" borderId="0" xfId="0" applyNumberFormat="1" applyAlignment="1">
      <alignment horizontal="center"/>
    </xf>
    <xf numFmtId="0" fontId="0" fillId="0" borderId="1" xfId="0" applyBorder="1" applyAlignment="1">
      <alignment textRotation="60"/>
    </xf>
    <xf numFmtId="0" fontId="8" fillId="2" borderId="2" xfId="0" applyFont="1" applyFill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/>
    <xf numFmtId="0" fontId="3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4" fillId="0" borderId="0" xfId="0" applyFont="1"/>
    <xf numFmtId="0" fontId="5" fillId="0" borderId="10" xfId="0" applyFont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right"/>
    </xf>
    <xf numFmtId="2" fontId="5" fillId="0" borderId="0" xfId="0" applyNumberFormat="1" applyFont="1"/>
    <xf numFmtId="9" fontId="5" fillId="0" borderId="0" xfId="0" applyNumberFormat="1" applyFont="1"/>
    <xf numFmtId="2" fontId="5" fillId="0" borderId="0" xfId="1" applyNumberFormat="1" applyFont="1" applyFill="1" applyProtection="1"/>
    <xf numFmtId="0" fontId="5" fillId="0" borderId="3" xfId="0" applyFont="1" applyBorder="1"/>
    <xf numFmtId="0" fontId="5" fillId="0" borderId="14" xfId="0" applyFont="1" applyBorder="1"/>
    <xf numFmtId="0" fontId="5" fillId="0" borderId="0" xfId="0" applyFont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0" fontId="5" fillId="0" borderId="16" xfId="0" applyFont="1" applyBorder="1" applyAlignment="1">
      <alignment horizontal="right"/>
    </xf>
    <xf numFmtId="164" fontId="5" fillId="0" borderId="16" xfId="0" applyNumberFormat="1" applyFont="1" applyBorder="1"/>
    <xf numFmtId="0" fontId="8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9" fontId="5" fillId="0" borderId="16" xfId="2" applyFont="1" applyBorder="1" applyAlignment="1" applyProtection="1">
      <alignment horizontal="center"/>
    </xf>
    <xf numFmtId="164" fontId="5" fillId="0" borderId="16" xfId="0" applyNumberFormat="1" applyFont="1" applyBorder="1" applyAlignment="1">
      <alignment horizontal="right"/>
    </xf>
    <xf numFmtId="9" fontId="5" fillId="0" borderId="0" xfId="2" applyFont="1" applyAlignment="1" applyProtection="1">
      <alignment horizontal="center"/>
    </xf>
    <xf numFmtId="0" fontId="5" fillId="0" borderId="0" xfId="2" applyNumberFormat="1" applyFont="1" applyAlignment="1" applyProtection="1">
      <alignment horizontal="right"/>
    </xf>
    <xf numFmtId="1" fontId="15" fillId="0" borderId="0" xfId="0" applyNumberFormat="1" applyFont="1"/>
    <xf numFmtId="9" fontId="15" fillId="0" borderId="0" xfId="0" applyNumberFormat="1" applyFont="1"/>
    <xf numFmtId="2" fontId="15" fillId="0" borderId="0" xfId="0" applyNumberFormat="1" applyFont="1"/>
    <xf numFmtId="0" fontId="15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9" fontId="11" fillId="0" borderId="0" xfId="0" applyNumberFormat="1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quotePrefix="1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left"/>
    </xf>
    <xf numFmtId="2" fontId="5" fillId="0" borderId="17" xfId="0" applyNumberFormat="1" applyFont="1" applyBorder="1" applyAlignment="1">
      <alignment horizontal="right"/>
    </xf>
    <xf numFmtId="9" fontId="5" fillId="0" borderId="17" xfId="2" applyFont="1" applyBorder="1" applyAlignment="1" applyProtection="1">
      <alignment horizontal="right"/>
    </xf>
    <xf numFmtId="0" fontId="7" fillId="0" borderId="12" xfId="0" quotePrefix="1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49" fontId="5" fillId="2" borderId="10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2" fillId="0" borderId="8" xfId="0" applyFont="1" applyBorder="1" applyAlignment="1" applyProtection="1">
      <alignment horizontal="left"/>
      <protection locked="0"/>
    </xf>
    <xf numFmtId="1" fontId="5" fillId="2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 vertical="center" wrapText="1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Protection="1"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14" fontId="5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</cellXfs>
  <cellStyles count="3">
    <cellStyle name="Euro" xfId="1" xr:uid="{00000000-0005-0000-0000-000000000000}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542925</xdr:colOff>
      <xdr:row>0</xdr:row>
      <xdr:rowOff>9525</xdr:rowOff>
    </xdr:from>
    <xdr:to>
      <xdr:col>10</xdr:col>
      <xdr:colOff>695325</xdr:colOff>
      <xdr:row>1</xdr:row>
      <xdr:rowOff>171450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9525"/>
          <a:ext cx="8572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H92"/>
  <sheetViews>
    <sheetView tabSelected="1" zoomScaleNormal="100" workbookViewId="0">
      <selection activeCell="AB13" sqref="AB13"/>
    </sheetView>
  </sheetViews>
  <sheetFormatPr baseColWidth="10" defaultColWidth="11.42578125" defaultRowHeight="12.75" x14ac:dyDescent="0.2"/>
  <cols>
    <col min="1" max="1" width="10.28515625" style="16" customWidth="1"/>
    <col min="2" max="2" width="5.85546875" style="16" customWidth="1"/>
    <col min="3" max="3" width="4.5703125" style="16" customWidth="1"/>
    <col min="4" max="4" width="8.140625" style="16" customWidth="1"/>
    <col min="5" max="5" width="14.28515625" style="16" customWidth="1"/>
    <col min="6" max="6" width="5.5703125" style="16" hidden="1" customWidth="1"/>
    <col min="7" max="7" width="9.42578125" style="16" customWidth="1"/>
    <col min="8" max="8" width="7.85546875" style="16" customWidth="1"/>
    <col min="9" max="9" width="6.7109375" style="16" customWidth="1"/>
    <col min="10" max="11" width="10.5703125" style="16" customWidth="1"/>
    <col min="12" max="25" width="6.140625" style="16" customWidth="1"/>
    <col min="26" max="26" width="6.85546875" style="16" customWidth="1"/>
    <col min="27" max="27" width="4.140625" style="16" customWidth="1"/>
    <col min="28" max="28" width="33.85546875" style="16" customWidth="1"/>
    <col min="29" max="30" width="8.28515625" style="16" customWidth="1"/>
    <col min="31" max="31" width="7.5703125" style="16" customWidth="1"/>
    <col min="32" max="32" width="7.85546875" style="16" customWidth="1"/>
    <col min="33" max="16384" width="11.42578125" style="16"/>
  </cols>
  <sheetData>
    <row r="1" spans="1:34" ht="48" customHeight="1" x14ac:dyDescent="0.35">
      <c r="A1" s="66" t="s">
        <v>36</v>
      </c>
      <c r="B1" s="66"/>
      <c r="C1" s="66"/>
      <c r="D1" s="66"/>
      <c r="E1" s="66"/>
      <c r="AB1" s="17" t="s">
        <v>119</v>
      </c>
    </row>
    <row r="2" spans="1:34" ht="15" customHeight="1" thickBot="1" x14ac:dyDescent="0.25">
      <c r="A2" s="71" t="s">
        <v>6</v>
      </c>
      <c r="B2" s="71"/>
      <c r="C2" s="71"/>
      <c r="D2" s="71"/>
      <c r="E2" s="71"/>
      <c r="I2" s="18"/>
      <c r="AB2" s="16" t="s">
        <v>12</v>
      </c>
      <c r="AC2" s="16" t="s">
        <v>32</v>
      </c>
      <c r="AD2" s="16" t="s">
        <v>33</v>
      </c>
      <c r="AE2" s="16" t="s">
        <v>13</v>
      </c>
      <c r="AF2" s="16" t="s">
        <v>14</v>
      </c>
      <c r="AG2" s="16" t="s">
        <v>15</v>
      </c>
      <c r="AH2" s="16" t="s">
        <v>16</v>
      </c>
    </row>
    <row r="3" spans="1:34" ht="5.25" customHeight="1" x14ac:dyDescent="0.2">
      <c r="A3" s="19"/>
      <c r="B3" s="20"/>
      <c r="C3" s="20"/>
      <c r="D3" s="20"/>
      <c r="E3" s="20"/>
      <c r="F3" s="20"/>
      <c r="G3" s="20"/>
      <c r="H3" s="20"/>
      <c r="I3" s="21"/>
      <c r="J3" s="22"/>
      <c r="K3" s="78"/>
      <c r="AB3" s="32"/>
      <c r="AC3" s="33" t="s">
        <v>120</v>
      </c>
      <c r="AD3" s="33" t="s">
        <v>120</v>
      </c>
      <c r="AE3" s="34">
        <f>ROUND(AH3/(1+AF3),2)</f>
        <v>0</v>
      </c>
      <c r="AF3" s="35">
        <v>0</v>
      </c>
      <c r="AG3" s="34">
        <f>ROUND(AH3/(1+AF3)*AF3,2)</f>
        <v>0</v>
      </c>
      <c r="AH3" s="36">
        <v>0</v>
      </c>
    </row>
    <row r="4" spans="1:34" ht="15.75" customHeight="1" thickBot="1" x14ac:dyDescent="0.3">
      <c r="A4" s="72" t="s">
        <v>123</v>
      </c>
      <c r="B4" s="72"/>
      <c r="C4" s="72"/>
      <c r="D4" s="72"/>
      <c r="E4" s="72"/>
      <c r="F4" s="23" t="str">
        <f>VLOOKUP(A4,AB55:AC92,2,FALSE)</f>
        <v>-</v>
      </c>
      <c r="G4" s="23"/>
      <c r="H4" s="23"/>
      <c r="I4" s="23"/>
      <c r="J4" s="24" t="s">
        <v>3</v>
      </c>
      <c r="K4" s="79"/>
      <c r="AB4" s="27" t="s">
        <v>138</v>
      </c>
      <c r="AC4" s="39">
        <v>4</v>
      </c>
      <c r="AD4" s="39">
        <v>6</v>
      </c>
      <c r="AE4" s="34">
        <f t="shared" ref="AE4:AE17" si="0">ROUND(AH4/(1+AF4),2)</f>
        <v>74.290000000000006</v>
      </c>
      <c r="AF4" s="35">
        <v>0.1</v>
      </c>
      <c r="AG4" s="34">
        <f t="shared" ref="AG4:AG17" si="1">ROUND(AH4/(1+AF4)*AF4,2)</f>
        <v>7.43</v>
      </c>
      <c r="AH4" s="34">
        <v>81.72</v>
      </c>
    </row>
    <row r="5" spans="1:34" ht="15.75" thickBot="1" x14ac:dyDescent="0.3">
      <c r="A5" s="25" t="s">
        <v>78</v>
      </c>
      <c r="I5" s="25" t="s">
        <v>7</v>
      </c>
      <c r="AB5" s="27" t="s">
        <v>139</v>
      </c>
      <c r="AC5" s="39">
        <v>4</v>
      </c>
      <c r="AD5" s="39">
        <v>4</v>
      </c>
      <c r="AE5" s="34">
        <f t="shared" si="0"/>
        <v>137.97</v>
      </c>
      <c r="AF5" s="35">
        <v>0.1</v>
      </c>
      <c r="AG5" s="34">
        <f t="shared" si="1"/>
        <v>13.8</v>
      </c>
      <c r="AH5" s="34">
        <v>151.77000000000001</v>
      </c>
    </row>
    <row r="6" spans="1:34" ht="16.5" customHeight="1" thickBot="1" x14ac:dyDescent="0.25">
      <c r="A6" s="26" t="s">
        <v>2</v>
      </c>
      <c r="B6" s="69"/>
      <c r="C6" s="69"/>
      <c r="D6" s="69"/>
      <c r="E6" s="69"/>
      <c r="G6" s="26" t="s">
        <v>2</v>
      </c>
      <c r="H6" s="69"/>
      <c r="I6" s="69"/>
      <c r="J6" s="77"/>
      <c r="K6" s="77"/>
      <c r="AB6" s="27" t="s">
        <v>140</v>
      </c>
      <c r="AC6" s="39">
        <v>4</v>
      </c>
      <c r="AD6" s="39">
        <v>3</v>
      </c>
      <c r="AE6" s="34">
        <f t="shared" si="0"/>
        <v>194.97</v>
      </c>
      <c r="AF6" s="35">
        <v>0.1</v>
      </c>
      <c r="AG6" s="34">
        <f t="shared" si="1"/>
        <v>19.5</v>
      </c>
      <c r="AH6" s="34">
        <v>214.47</v>
      </c>
    </row>
    <row r="7" spans="1:34" ht="16.5" customHeight="1" thickBot="1" x14ac:dyDescent="0.25">
      <c r="A7" s="26" t="s">
        <v>0</v>
      </c>
      <c r="B7" s="69"/>
      <c r="C7" s="69"/>
      <c r="D7" s="69"/>
      <c r="E7" s="69"/>
      <c r="G7" s="26" t="s">
        <v>0</v>
      </c>
      <c r="H7" s="69"/>
      <c r="I7" s="69"/>
      <c r="J7" s="77"/>
      <c r="K7" s="77"/>
      <c r="AB7" s="27" t="s">
        <v>141</v>
      </c>
      <c r="AC7" s="39">
        <v>4</v>
      </c>
      <c r="AD7" s="39">
        <v>5</v>
      </c>
      <c r="AE7" s="34">
        <f t="shared" si="0"/>
        <v>237.6</v>
      </c>
      <c r="AF7" s="35">
        <v>0.1</v>
      </c>
      <c r="AG7" s="34">
        <f t="shared" si="1"/>
        <v>23.76</v>
      </c>
      <c r="AH7" s="34">
        <v>261.36</v>
      </c>
    </row>
    <row r="8" spans="1:34" ht="16.5" customHeight="1" thickBot="1" x14ac:dyDescent="0.25">
      <c r="A8" s="26" t="s">
        <v>1</v>
      </c>
      <c r="B8" s="69"/>
      <c r="C8" s="69"/>
      <c r="D8" s="69"/>
      <c r="E8" s="69"/>
      <c r="G8" s="26" t="s">
        <v>1</v>
      </c>
      <c r="H8" s="69"/>
      <c r="I8" s="69"/>
      <c r="J8" s="77"/>
      <c r="K8" s="77"/>
      <c r="AB8" s="27" t="s">
        <v>142</v>
      </c>
      <c r="AC8" s="39">
        <v>4</v>
      </c>
      <c r="AD8" s="39">
        <v>2</v>
      </c>
      <c r="AE8" s="34">
        <f t="shared" si="0"/>
        <v>1242.3800000000001</v>
      </c>
      <c r="AF8" s="35">
        <v>0.1</v>
      </c>
      <c r="AG8" s="34">
        <f t="shared" si="1"/>
        <v>124.24</v>
      </c>
      <c r="AH8" s="34">
        <v>1366.62</v>
      </c>
    </row>
    <row r="9" spans="1:34" ht="15.75" customHeight="1" thickBot="1" x14ac:dyDescent="0.25">
      <c r="A9" s="70" t="s">
        <v>35</v>
      </c>
      <c r="B9" s="70"/>
      <c r="C9" s="70"/>
      <c r="D9" s="73"/>
      <c r="E9" s="73"/>
      <c r="AB9" s="27" t="s">
        <v>144</v>
      </c>
      <c r="AC9" s="39">
        <v>4</v>
      </c>
      <c r="AD9" s="39">
        <v>21</v>
      </c>
      <c r="AE9" s="34">
        <f t="shared" si="0"/>
        <v>0</v>
      </c>
      <c r="AF9" s="35">
        <v>0</v>
      </c>
      <c r="AG9" s="34">
        <f t="shared" si="1"/>
        <v>0</v>
      </c>
      <c r="AH9" s="34">
        <v>0</v>
      </c>
    </row>
    <row r="10" spans="1:34" ht="15.75" customHeight="1" thickBot="1" x14ac:dyDescent="0.25">
      <c r="A10" s="70" t="s">
        <v>34</v>
      </c>
      <c r="B10" s="70"/>
      <c r="C10" s="70"/>
      <c r="D10" s="68"/>
      <c r="E10" s="68"/>
      <c r="G10" s="16" t="s">
        <v>70</v>
      </c>
      <c r="J10" s="98"/>
      <c r="K10" s="98"/>
      <c r="AB10" s="27" t="s">
        <v>143</v>
      </c>
      <c r="AC10" s="39">
        <v>4</v>
      </c>
      <c r="AD10" s="39">
        <v>22</v>
      </c>
      <c r="AE10" s="34">
        <f t="shared" si="0"/>
        <v>0</v>
      </c>
      <c r="AF10" s="35">
        <v>0</v>
      </c>
      <c r="AG10" s="34">
        <f t="shared" si="1"/>
        <v>0</v>
      </c>
      <c r="AH10" s="34">
        <v>0</v>
      </c>
    </row>
    <row r="11" spans="1:34" ht="15.75" customHeight="1" thickBot="1" x14ac:dyDescent="0.25">
      <c r="A11" s="99" t="s">
        <v>8</v>
      </c>
      <c r="B11" s="99"/>
      <c r="C11" s="99"/>
      <c r="D11" s="68"/>
      <c r="E11" s="68"/>
      <c r="G11" s="16" t="s">
        <v>71</v>
      </c>
      <c r="J11" s="69"/>
      <c r="K11" s="69"/>
      <c r="AB11" s="27" t="s">
        <v>145</v>
      </c>
      <c r="AC11" s="39">
        <v>4</v>
      </c>
      <c r="AD11" s="39">
        <v>54</v>
      </c>
      <c r="AE11" s="34">
        <f t="shared" si="0"/>
        <v>81.849999999999994</v>
      </c>
      <c r="AF11" s="35">
        <v>0.1</v>
      </c>
      <c r="AG11" s="34">
        <f t="shared" si="1"/>
        <v>8.18</v>
      </c>
      <c r="AH11" s="34">
        <v>90.03</v>
      </c>
    </row>
    <row r="12" spans="1:34" ht="27" customHeight="1" x14ac:dyDescent="0.2">
      <c r="A12" s="74" t="s">
        <v>161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AB12" s="27" t="s">
        <v>146</v>
      </c>
      <c r="AC12" s="39">
        <v>4</v>
      </c>
      <c r="AD12" s="39">
        <v>53</v>
      </c>
      <c r="AE12" s="34">
        <f t="shared" si="0"/>
        <v>163.68</v>
      </c>
      <c r="AF12" s="35">
        <v>0.1</v>
      </c>
      <c r="AG12" s="34">
        <f t="shared" si="1"/>
        <v>16.37</v>
      </c>
      <c r="AH12" s="34">
        <v>180.05</v>
      </c>
    </row>
    <row r="13" spans="1:34" ht="13.7" customHeight="1" x14ac:dyDescent="0.25">
      <c r="A13" s="25" t="s">
        <v>9</v>
      </c>
      <c r="H13" s="28"/>
      <c r="I13" s="28"/>
      <c r="J13" s="28"/>
      <c r="K13" s="28"/>
      <c r="AB13" s="16" t="s">
        <v>162</v>
      </c>
      <c r="AC13" s="39">
        <v>4</v>
      </c>
      <c r="AD13" s="39">
        <v>32</v>
      </c>
      <c r="AE13" s="34">
        <f t="shared" si="0"/>
        <v>0</v>
      </c>
      <c r="AF13" s="35">
        <v>0</v>
      </c>
      <c r="AG13" s="34">
        <f t="shared" si="1"/>
        <v>0</v>
      </c>
      <c r="AH13" s="34">
        <v>0</v>
      </c>
    </row>
    <row r="14" spans="1:34" ht="24.75" customHeight="1" x14ac:dyDescent="0.2">
      <c r="A14" s="29" t="s">
        <v>11</v>
      </c>
      <c r="B14" s="67" t="s">
        <v>12</v>
      </c>
      <c r="C14" s="67"/>
      <c r="D14" s="67"/>
      <c r="E14" s="67"/>
      <c r="F14" s="67"/>
      <c r="G14" s="64" t="s">
        <v>160</v>
      </c>
      <c r="H14" s="30" t="s">
        <v>13</v>
      </c>
      <c r="I14" s="65" t="s">
        <v>14</v>
      </c>
      <c r="J14" s="30" t="s">
        <v>15</v>
      </c>
      <c r="K14" s="31" t="s">
        <v>16</v>
      </c>
      <c r="AB14" s="27" t="s">
        <v>147</v>
      </c>
      <c r="AC14" s="39">
        <v>4</v>
      </c>
      <c r="AD14" s="39">
        <v>8</v>
      </c>
      <c r="AE14" s="34">
        <f t="shared" si="0"/>
        <v>63.68</v>
      </c>
      <c r="AF14" s="35">
        <v>0.1</v>
      </c>
      <c r="AG14" s="34">
        <f t="shared" si="1"/>
        <v>6.37</v>
      </c>
      <c r="AH14" s="34">
        <v>70.05</v>
      </c>
    </row>
    <row r="15" spans="1:34" ht="14.25" x14ac:dyDescent="0.2">
      <c r="A15" s="12"/>
      <c r="B15" s="76"/>
      <c r="C15" s="76"/>
      <c r="D15" s="76"/>
      <c r="E15" s="76"/>
      <c r="F15" s="37" t="e">
        <f t="shared" ref="F15:F20" si="2">VLOOKUP(B15,$AB$3:$AD$21,3,FALSE)</f>
        <v>#N/A</v>
      </c>
      <c r="G15" s="13" t="s">
        <v>120</v>
      </c>
      <c r="H15" s="62">
        <f>_xlfn.IFNA(VLOOKUP(B15,$AB$3:$AH$22,4,FALSE),"0")*$A15</f>
        <v>0</v>
      </c>
      <c r="I15" s="63">
        <f>_xlfn.IFNA(VLOOKUP(B15,$AB$3:$AH$22,5,FALSE),"0")*$A15</f>
        <v>0</v>
      </c>
      <c r="J15" s="62">
        <f>_xlfn.IFNA(VLOOKUP(B15,$AB$3:$AH$22,6,FALSE),"0")*$A15</f>
        <v>0</v>
      </c>
      <c r="K15" s="62">
        <f>_xlfn.IFNA(VLOOKUP(B15,$AB$3:$AH$22,7,FALSE),"0")*$A15</f>
        <v>0</v>
      </c>
      <c r="AB15" s="27" t="s">
        <v>148</v>
      </c>
      <c r="AC15" s="39">
        <v>4</v>
      </c>
      <c r="AD15" s="39">
        <v>7</v>
      </c>
      <c r="AE15" s="34">
        <f t="shared" si="0"/>
        <v>116.75</v>
      </c>
      <c r="AF15" s="35">
        <v>0.1</v>
      </c>
      <c r="AG15" s="34">
        <f t="shared" si="1"/>
        <v>11.67</v>
      </c>
      <c r="AH15" s="34">
        <v>128.41999999999999</v>
      </c>
    </row>
    <row r="16" spans="1:34" ht="14.25" x14ac:dyDescent="0.2">
      <c r="A16" s="14"/>
      <c r="B16" s="76"/>
      <c r="C16" s="76"/>
      <c r="D16" s="76"/>
      <c r="E16" s="76"/>
      <c r="F16" s="38" t="e">
        <f t="shared" si="2"/>
        <v>#N/A</v>
      </c>
      <c r="G16" s="13" t="s">
        <v>120</v>
      </c>
      <c r="H16" s="62">
        <f t="shared" ref="H16:H20" si="3">_xlfn.IFNA(VLOOKUP(B16,$AB$3:$AH$22,4,FALSE),"0")*$A16</f>
        <v>0</v>
      </c>
      <c r="I16" s="63">
        <f t="shared" ref="I16:I20" si="4">_xlfn.IFNA(VLOOKUP(B16,$AB$3:$AH$22,5,FALSE),"0")*$A16</f>
        <v>0</v>
      </c>
      <c r="J16" s="62">
        <f t="shared" ref="J16:J20" si="5">_xlfn.IFNA(VLOOKUP(B16,$AB$3:$AH$22,6,FALSE),"0")*$A16</f>
        <v>0</v>
      </c>
      <c r="K16" s="62">
        <f t="shared" ref="K16:K20" si="6">_xlfn.IFNA(VLOOKUP(B16,$AB$3:$AH$22,7,FALSE),"0")*$A16</f>
        <v>0</v>
      </c>
      <c r="AB16" s="27" t="s">
        <v>149</v>
      </c>
      <c r="AC16" s="39">
        <v>4</v>
      </c>
      <c r="AD16" s="39">
        <v>6</v>
      </c>
      <c r="AE16" s="34">
        <f t="shared" si="0"/>
        <v>63.68</v>
      </c>
      <c r="AF16" s="35">
        <v>0.1</v>
      </c>
      <c r="AG16" s="34">
        <f t="shared" si="1"/>
        <v>6.37</v>
      </c>
      <c r="AH16" s="34">
        <v>70.05</v>
      </c>
    </row>
    <row r="17" spans="1:34" ht="14.25" x14ac:dyDescent="0.2">
      <c r="A17" s="14"/>
      <c r="B17" s="76"/>
      <c r="C17" s="76"/>
      <c r="D17" s="76"/>
      <c r="E17" s="76"/>
      <c r="F17" s="38" t="e">
        <f t="shared" si="2"/>
        <v>#N/A</v>
      </c>
      <c r="G17" s="13" t="s">
        <v>120</v>
      </c>
      <c r="H17" s="62">
        <f t="shared" si="3"/>
        <v>0</v>
      </c>
      <c r="I17" s="63">
        <f t="shared" si="4"/>
        <v>0</v>
      </c>
      <c r="J17" s="62">
        <f t="shared" si="5"/>
        <v>0</v>
      </c>
      <c r="K17" s="62">
        <f t="shared" si="6"/>
        <v>0</v>
      </c>
      <c r="AB17" s="27" t="s">
        <v>150</v>
      </c>
      <c r="AC17" s="39">
        <v>4</v>
      </c>
      <c r="AD17" s="39">
        <v>4</v>
      </c>
      <c r="AE17" s="34">
        <f t="shared" si="0"/>
        <v>116.75</v>
      </c>
      <c r="AF17" s="35">
        <v>0.1</v>
      </c>
      <c r="AG17" s="34">
        <f t="shared" si="1"/>
        <v>11.67</v>
      </c>
      <c r="AH17" s="34">
        <v>128.41999999999999</v>
      </c>
    </row>
    <row r="18" spans="1:34" ht="14.25" x14ac:dyDescent="0.2">
      <c r="A18" s="14"/>
      <c r="B18" s="76"/>
      <c r="C18" s="76"/>
      <c r="D18" s="76"/>
      <c r="E18" s="76"/>
      <c r="F18" s="38" t="e">
        <f t="shared" si="2"/>
        <v>#N/A</v>
      </c>
      <c r="G18" s="13" t="s">
        <v>120</v>
      </c>
      <c r="H18" s="62">
        <f t="shared" si="3"/>
        <v>0</v>
      </c>
      <c r="I18" s="63">
        <f t="shared" si="4"/>
        <v>0</v>
      </c>
      <c r="J18" s="62">
        <f t="shared" si="5"/>
        <v>0</v>
      </c>
      <c r="K18" s="62">
        <f t="shared" si="6"/>
        <v>0</v>
      </c>
      <c r="AB18" s="27" t="s">
        <v>155</v>
      </c>
      <c r="AC18" s="39">
        <v>4</v>
      </c>
      <c r="AD18" s="39">
        <v>3</v>
      </c>
      <c r="AE18" s="34">
        <f>ROUND(AH18/(1+AF18),2)</f>
        <v>164.97</v>
      </c>
      <c r="AF18" s="35">
        <v>0.1</v>
      </c>
      <c r="AG18" s="34">
        <f>ROUND(AH18/(1+AF18)*AF18,2)</f>
        <v>16.5</v>
      </c>
      <c r="AH18" s="34">
        <v>181.47</v>
      </c>
    </row>
    <row r="19" spans="1:34" ht="14.25" x14ac:dyDescent="0.2">
      <c r="A19" s="14"/>
      <c r="B19" s="76"/>
      <c r="C19" s="76"/>
      <c r="D19" s="76"/>
      <c r="E19" s="76"/>
      <c r="F19" s="38" t="e">
        <f t="shared" si="2"/>
        <v>#N/A</v>
      </c>
      <c r="G19" s="13" t="s">
        <v>120</v>
      </c>
      <c r="H19" s="62">
        <f t="shared" si="3"/>
        <v>0</v>
      </c>
      <c r="I19" s="63">
        <f t="shared" si="4"/>
        <v>0</v>
      </c>
      <c r="J19" s="62">
        <f t="shared" si="5"/>
        <v>0</v>
      </c>
      <c r="K19" s="62">
        <f t="shared" si="6"/>
        <v>0</v>
      </c>
      <c r="AB19" s="27" t="s">
        <v>156</v>
      </c>
      <c r="AC19" s="39">
        <v>4</v>
      </c>
      <c r="AD19" s="39">
        <v>5</v>
      </c>
      <c r="AE19" s="34">
        <f>ROUND(AH19/(1+AF19),2)</f>
        <v>201.05</v>
      </c>
      <c r="AF19" s="35">
        <v>0.1</v>
      </c>
      <c r="AG19" s="34">
        <f>ROUND(AH19/(1+AF19)*AF19,2)</f>
        <v>20.100000000000001</v>
      </c>
      <c r="AH19" s="34">
        <v>221.15</v>
      </c>
    </row>
    <row r="20" spans="1:34" ht="15" thickBot="1" x14ac:dyDescent="0.25">
      <c r="A20" s="15"/>
      <c r="B20" s="75"/>
      <c r="C20" s="75"/>
      <c r="D20" s="75"/>
      <c r="E20" s="75"/>
      <c r="F20" s="40" t="e">
        <f t="shared" si="2"/>
        <v>#N/A</v>
      </c>
      <c r="G20" s="13" t="s">
        <v>120</v>
      </c>
      <c r="H20" s="62">
        <f t="shared" si="3"/>
        <v>0</v>
      </c>
      <c r="I20" s="63">
        <f t="shared" si="4"/>
        <v>0</v>
      </c>
      <c r="J20" s="62">
        <f t="shared" si="5"/>
        <v>0</v>
      </c>
      <c r="K20" s="62">
        <f t="shared" si="6"/>
        <v>0</v>
      </c>
      <c r="AB20" s="27" t="s">
        <v>152</v>
      </c>
      <c r="AC20" s="39">
        <v>6</v>
      </c>
      <c r="AD20" s="39">
        <v>21</v>
      </c>
      <c r="AE20" s="34">
        <f>ROUND(AH20/(1+AF20),2)</f>
        <v>39.07</v>
      </c>
      <c r="AF20" s="35">
        <v>0.1</v>
      </c>
      <c r="AG20" s="34">
        <f>ROUND(AH20/(1+AF20)*AF20,2)</f>
        <v>3.91</v>
      </c>
      <c r="AH20" s="34">
        <v>42.98</v>
      </c>
    </row>
    <row r="21" spans="1:34" ht="13.5" thickTop="1" x14ac:dyDescent="0.2">
      <c r="B21" s="41"/>
      <c r="C21" s="41"/>
      <c r="D21" s="41"/>
      <c r="E21" s="41"/>
      <c r="F21" s="41"/>
      <c r="G21" s="41"/>
      <c r="H21" s="41"/>
      <c r="I21" s="41"/>
      <c r="J21" s="42" t="s">
        <v>47</v>
      </c>
      <c r="K21" s="43">
        <f>SUM(K15:K20)</f>
        <v>0</v>
      </c>
      <c r="AB21" s="27" t="s">
        <v>151</v>
      </c>
      <c r="AC21" s="39">
        <v>6</v>
      </c>
      <c r="AD21" s="39">
        <v>22</v>
      </c>
      <c r="AE21" s="34">
        <f>ROUND(AH21/(1+AF21),2)</f>
        <v>217.22</v>
      </c>
      <c r="AF21" s="35">
        <v>0.1</v>
      </c>
      <c r="AG21" s="34">
        <f>ROUND(AH21/(1+AF21)*AF21,2)</f>
        <v>21.72</v>
      </c>
      <c r="AH21" s="34">
        <v>238.94</v>
      </c>
    </row>
    <row r="22" spans="1:34" ht="12.75" customHeight="1" x14ac:dyDescent="0.25">
      <c r="A22" s="25" t="s">
        <v>10</v>
      </c>
      <c r="H22" s="28"/>
      <c r="I22" s="28"/>
      <c r="J22" s="28"/>
      <c r="K22" s="28"/>
      <c r="AB22" s="32" t="s">
        <v>49</v>
      </c>
      <c r="AC22" s="39">
        <v>4</v>
      </c>
      <c r="AD22" s="39">
        <v>9</v>
      </c>
      <c r="AE22" s="34">
        <v>0</v>
      </c>
      <c r="AF22" s="35">
        <v>0.1</v>
      </c>
      <c r="AG22" s="34">
        <f>ROUND(AH22/(1+AF22)*AF22,2)</f>
        <v>0</v>
      </c>
      <c r="AH22" s="34">
        <v>0</v>
      </c>
    </row>
    <row r="23" spans="1:34" ht="24.75" customHeight="1" x14ac:dyDescent="0.2">
      <c r="A23" s="29" t="s">
        <v>11</v>
      </c>
      <c r="B23" s="67" t="s">
        <v>12</v>
      </c>
      <c r="C23" s="67"/>
      <c r="D23" s="67"/>
      <c r="E23" s="67"/>
      <c r="F23" s="67"/>
      <c r="G23" s="64" t="s">
        <v>160</v>
      </c>
      <c r="H23" s="30" t="s">
        <v>13</v>
      </c>
      <c r="I23" s="65" t="s">
        <v>14</v>
      </c>
      <c r="J23" s="30" t="s">
        <v>15</v>
      </c>
      <c r="K23" s="31" t="s">
        <v>16</v>
      </c>
      <c r="AB23" s="27"/>
      <c r="AC23" s="39"/>
      <c r="AD23" s="39"/>
      <c r="AE23" s="34"/>
      <c r="AF23" s="35"/>
      <c r="AG23" s="34"/>
      <c r="AH23" s="34"/>
    </row>
    <row r="24" spans="1:34" ht="14.25" x14ac:dyDescent="0.2">
      <c r="A24" s="12"/>
      <c r="B24" s="76"/>
      <c r="C24" s="76"/>
      <c r="D24" s="76"/>
      <c r="E24" s="76"/>
      <c r="F24" s="37" t="e">
        <f t="shared" ref="F24:F29" si="7">VLOOKUP(B24,$AB$3:$AD$21,3,FALSE)</f>
        <v>#N/A</v>
      </c>
      <c r="G24" s="13" t="s">
        <v>120</v>
      </c>
      <c r="H24" s="62">
        <f t="shared" ref="H24:H29" si="8">_xlfn.IFNA(VLOOKUP(B24,$AB$3:$AH$22,4,FALSE),"0")*$A24</f>
        <v>0</v>
      </c>
      <c r="I24" s="62">
        <f>_xlfn.IFNA(VLOOKUP(B24,$AB$3:$AH$22,5,FALSE),"0")*$A24</f>
        <v>0</v>
      </c>
      <c r="J24" s="62">
        <f>_xlfn.IFNA(VLOOKUP(B24,$AB$3:$AH$22,6,FALSE),"0")*$A24</f>
        <v>0</v>
      </c>
      <c r="K24" s="62">
        <f>_xlfn.IFNA(VLOOKUP(B24,$AB$3:$AH$22,7,FALSE),"0")*$A24</f>
        <v>0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34" ht="14.25" x14ac:dyDescent="0.2">
      <c r="A25" s="14"/>
      <c r="B25" s="76"/>
      <c r="C25" s="76"/>
      <c r="D25" s="76"/>
      <c r="E25" s="76"/>
      <c r="F25" s="38" t="e">
        <f t="shared" si="7"/>
        <v>#N/A</v>
      </c>
      <c r="G25" s="13" t="s">
        <v>120</v>
      </c>
      <c r="H25" s="62">
        <f t="shared" si="8"/>
        <v>0</v>
      </c>
      <c r="I25" s="62">
        <f t="shared" ref="I25:I29" si="9">_xlfn.IFNA(VLOOKUP(B25,$AB$3:$AH$22,5,FALSE),"0")*$A25</f>
        <v>0</v>
      </c>
      <c r="J25" s="62">
        <f t="shared" ref="J25:J29" si="10">_xlfn.IFNA(VLOOKUP(B25,$AB$3:$AH$22,6,FALSE),"0")*$A25</f>
        <v>0</v>
      </c>
      <c r="K25" s="62">
        <f t="shared" ref="K25:K29" si="11">_xlfn.IFNA(VLOOKUP(B25,$AB$3:$AH$22,7,FALSE),"0")*$A25</f>
        <v>0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34" ht="14.25" x14ac:dyDescent="0.2">
      <c r="A26" s="14"/>
      <c r="B26" s="76"/>
      <c r="C26" s="76"/>
      <c r="D26" s="76"/>
      <c r="E26" s="76"/>
      <c r="F26" s="38" t="e">
        <f t="shared" si="7"/>
        <v>#N/A</v>
      </c>
      <c r="G26" s="13" t="s">
        <v>120</v>
      </c>
      <c r="H26" s="62">
        <f t="shared" si="8"/>
        <v>0</v>
      </c>
      <c r="I26" s="62">
        <f t="shared" si="9"/>
        <v>0</v>
      </c>
      <c r="J26" s="62">
        <f t="shared" si="10"/>
        <v>0</v>
      </c>
      <c r="K26" s="62">
        <f t="shared" si="11"/>
        <v>0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34" ht="14.25" x14ac:dyDescent="0.2">
      <c r="A27" s="14"/>
      <c r="B27" s="76"/>
      <c r="C27" s="76"/>
      <c r="D27" s="76"/>
      <c r="E27" s="76"/>
      <c r="F27" s="38" t="e">
        <f t="shared" si="7"/>
        <v>#N/A</v>
      </c>
      <c r="G27" s="13" t="s">
        <v>120</v>
      </c>
      <c r="H27" s="62">
        <f t="shared" si="8"/>
        <v>0</v>
      </c>
      <c r="I27" s="62">
        <f t="shared" si="9"/>
        <v>0</v>
      </c>
      <c r="J27" s="62">
        <f t="shared" si="10"/>
        <v>0</v>
      </c>
      <c r="K27" s="62">
        <f t="shared" si="11"/>
        <v>0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34" ht="14.25" x14ac:dyDescent="0.2">
      <c r="A28" s="14"/>
      <c r="B28" s="76"/>
      <c r="C28" s="76"/>
      <c r="D28" s="76"/>
      <c r="E28" s="76"/>
      <c r="F28" s="38" t="e">
        <f t="shared" si="7"/>
        <v>#N/A</v>
      </c>
      <c r="G28" s="13" t="s">
        <v>120</v>
      </c>
      <c r="H28" s="62">
        <f t="shared" si="8"/>
        <v>0</v>
      </c>
      <c r="I28" s="62">
        <f t="shared" si="9"/>
        <v>0</v>
      </c>
      <c r="J28" s="62">
        <f t="shared" si="10"/>
        <v>0</v>
      </c>
      <c r="K28" s="62">
        <f t="shared" si="11"/>
        <v>0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34" ht="15" thickBot="1" x14ac:dyDescent="0.25">
      <c r="A29" s="15"/>
      <c r="B29" s="75"/>
      <c r="C29" s="75"/>
      <c r="D29" s="75"/>
      <c r="E29" s="75"/>
      <c r="F29" s="40" t="e">
        <f t="shared" si="7"/>
        <v>#N/A</v>
      </c>
      <c r="G29" s="13" t="s">
        <v>120</v>
      </c>
      <c r="H29" s="62">
        <f t="shared" si="8"/>
        <v>0</v>
      </c>
      <c r="I29" s="62">
        <f t="shared" si="9"/>
        <v>0</v>
      </c>
      <c r="J29" s="62">
        <f t="shared" si="10"/>
        <v>0</v>
      </c>
      <c r="K29" s="62">
        <f t="shared" si="11"/>
        <v>0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34" ht="15" thickTop="1" x14ac:dyDescent="0.2">
      <c r="A30" s="44"/>
      <c r="B30" s="45"/>
      <c r="C30" s="45"/>
      <c r="D30" s="45"/>
      <c r="E30" s="45"/>
      <c r="F30" s="45"/>
      <c r="G30" s="45"/>
      <c r="H30" s="42"/>
      <c r="I30" s="46"/>
      <c r="J30" s="42" t="s">
        <v>48</v>
      </c>
      <c r="K30" s="47">
        <f>SUM(K24:K29)</f>
        <v>0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34" ht="3.75" customHeight="1" thickBot="1" x14ac:dyDescent="0.25">
      <c r="A31" s="44"/>
      <c r="B31" s="27"/>
      <c r="C31" s="27"/>
      <c r="D31" s="27"/>
      <c r="E31" s="27"/>
      <c r="F31" s="27"/>
      <c r="G31" s="27"/>
      <c r="H31" s="33"/>
      <c r="I31" s="48"/>
      <c r="J31" s="49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9"/>
      <c r="AA31" s="39"/>
      <c r="AC31" s="50"/>
      <c r="AD31" s="51"/>
      <c r="AE31" s="52"/>
      <c r="AF31" s="52"/>
      <c r="AG31" s="53"/>
      <c r="AH31" s="53"/>
    </row>
    <row r="32" spans="1:34" ht="12.75" customHeight="1" thickTop="1" x14ac:dyDescent="0.2">
      <c r="A32" s="93" t="s">
        <v>157</v>
      </c>
      <c r="B32" s="94"/>
      <c r="C32" s="94"/>
      <c r="D32" s="94"/>
      <c r="E32" s="94"/>
      <c r="F32" s="94"/>
      <c r="G32" s="94"/>
      <c r="H32" s="94"/>
      <c r="I32" s="94"/>
      <c r="J32" s="95"/>
      <c r="K32" s="91" t="s">
        <v>134</v>
      </c>
      <c r="L32" s="54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AB32" s="56"/>
      <c r="AC32" s="53"/>
      <c r="AD32" s="53"/>
      <c r="AE32" s="53"/>
      <c r="AF32" s="53"/>
      <c r="AG32" s="53"/>
      <c r="AH32" s="53"/>
    </row>
    <row r="33" spans="1:34" ht="12.75" customHeight="1" x14ac:dyDescent="0.2">
      <c r="A33" s="96"/>
      <c r="B33" s="96"/>
      <c r="C33" s="96"/>
      <c r="D33" s="96"/>
      <c r="E33" s="96"/>
      <c r="F33" s="96"/>
      <c r="G33" s="96"/>
      <c r="H33" s="96"/>
      <c r="I33" s="96"/>
      <c r="J33" s="97"/>
      <c r="K33" s="92"/>
      <c r="L33" s="54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AB33" s="56"/>
      <c r="AC33" s="53"/>
      <c r="AD33" s="53"/>
      <c r="AE33" s="53"/>
      <c r="AF33" s="53"/>
      <c r="AG33" s="53"/>
      <c r="AH33" s="53"/>
    </row>
    <row r="34" spans="1:34" ht="12.75" customHeight="1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7"/>
      <c r="K34" s="92"/>
      <c r="L34" s="54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AB34" s="56"/>
      <c r="AC34" s="53"/>
      <c r="AD34" s="53"/>
      <c r="AE34" s="53"/>
      <c r="AF34" s="53"/>
      <c r="AG34" s="53"/>
      <c r="AH34" s="53"/>
    </row>
    <row r="35" spans="1:34" ht="3.75" customHeight="1" x14ac:dyDescent="0.2"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AB35" s="56"/>
      <c r="AC35" s="53"/>
      <c r="AD35" s="53"/>
      <c r="AE35" s="53"/>
      <c r="AF35" s="53"/>
      <c r="AG35" s="53"/>
      <c r="AH35" s="53"/>
    </row>
    <row r="36" spans="1:34" ht="10.5" customHeight="1" x14ac:dyDescent="0.2">
      <c r="A36" s="83" t="s">
        <v>4</v>
      </c>
      <c r="B36" s="83"/>
      <c r="C36" s="57" t="s">
        <v>52</v>
      </c>
      <c r="D36" s="84" t="s">
        <v>65</v>
      </c>
      <c r="E36" s="84"/>
      <c r="F36" s="84"/>
      <c r="G36" s="84"/>
      <c r="H36" s="84"/>
      <c r="I36" s="84"/>
      <c r="J36" s="84"/>
      <c r="K36" s="84"/>
      <c r="L36" s="54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AB36" s="58" t="s">
        <v>137</v>
      </c>
      <c r="AC36" s="61" t="s">
        <v>120</v>
      </c>
      <c r="AD36" s="61" t="s">
        <v>120</v>
      </c>
      <c r="AE36" s="61" t="s">
        <v>120</v>
      </c>
      <c r="AF36" s="53"/>
      <c r="AG36" s="53"/>
      <c r="AH36" s="53"/>
    </row>
    <row r="37" spans="1:34" ht="10.5" customHeight="1" x14ac:dyDescent="0.2">
      <c r="A37" s="83"/>
      <c r="B37" s="83"/>
      <c r="C37" s="57" t="s">
        <v>52</v>
      </c>
      <c r="D37" s="84" t="s">
        <v>53</v>
      </c>
      <c r="E37" s="84"/>
      <c r="F37" s="84"/>
      <c r="G37" s="84"/>
      <c r="H37" s="84"/>
      <c r="I37" s="84"/>
      <c r="J37" s="84"/>
      <c r="K37" s="84"/>
      <c r="L37" s="54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AB37" s="56" t="s">
        <v>37</v>
      </c>
      <c r="AC37" s="56" t="s">
        <v>117</v>
      </c>
      <c r="AD37" s="61" t="s">
        <v>132</v>
      </c>
      <c r="AE37" s="61" t="s">
        <v>132</v>
      </c>
      <c r="AF37" s="53"/>
      <c r="AG37" s="53"/>
      <c r="AH37" s="53"/>
    </row>
    <row r="38" spans="1:34" ht="10.5" customHeight="1" x14ac:dyDescent="0.2">
      <c r="A38" s="83"/>
      <c r="B38" s="83"/>
      <c r="C38" s="57" t="s">
        <v>52</v>
      </c>
      <c r="D38" s="84" t="s">
        <v>54</v>
      </c>
      <c r="E38" s="84"/>
      <c r="F38" s="84"/>
      <c r="G38" s="84"/>
      <c r="H38" s="84"/>
      <c r="I38" s="84"/>
      <c r="J38" s="84"/>
      <c r="K38" s="84"/>
      <c r="L38" s="54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AB38" s="56" t="s">
        <v>38</v>
      </c>
      <c r="AC38" s="56" t="s">
        <v>118</v>
      </c>
      <c r="AD38" s="16" t="s">
        <v>153</v>
      </c>
      <c r="AE38" s="16" t="s">
        <v>154</v>
      </c>
      <c r="AF38" s="53"/>
      <c r="AG38" s="53"/>
      <c r="AH38" s="53"/>
    </row>
    <row r="39" spans="1:34" ht="10.5" customHeight="1" x14ac:dyDescent="0.2">
      <c r="C39" s="57"/>
      <c r="D39" s="84" t="s">
        <v>55</v>
      </c>
      <c r="E39" s="84"/>
      <c r="F39" s="84"/>
      <c r="G39" s="84"/>
      <c r="H39" s="84"/>
      <c r="I39" s="84"/>
      <c r="J39" s="84"/>
      <c r="K39" s="84"/>
      <c r="L39" s="54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AB39" s="56" t="s">
        <v>39</v>
      </c>
      <c r="AC39" s="53"/>
      <c r="AD39" s="16" t="s">
        <v>130</v>
      </c>
      <c r="AE39" s="53"/>
      <c r="AF39" s="53"/>
      <c r="AG39" s="53"/>
      <c r="AH39" s="53"/>
    </row>
    <row r="40" spans="1:34" ht="10.5" customHeight="1" x14ac:dyDescent="0.2">
      <c r="C40" s="57" t="s">
        <v>52</v>
      </c>
      <c r="D40" s="84" t="s">
        <v>56</v>
      </c>
      <c r="E40" s="84"/>
      <c r="F40" s="84"/>
      <c r="G40" s="84"/>
      <c r="H40" s="84"/>
      <c r="I40" s="84"/>
      <c r="J40" s="84"/>
      <c r="K40" s="84"/>
      <c r="L40" s="54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AB40" s="56" t="s">
        <v>40</v>
      </c>
      <c r="AC40" s="53"/>
      <c r="AD40" s="53"/>
      <c r="AE40" s="53"/>
      <c r="AF40" s="53"/>
      <c r="AG40" s="53"/>
      <c r="AH40" s="53"/>
    </row>
    <row r="41" spans="1:34" ht="10.5" customHeight="1" x14ac:dyDescent="0.2">
      <c r="C41" s="57" t="s">
        <v>52</v>
      </c>
      <c r="D41" s="84" t="s">
        <v>66</v>
      </c>
      <c r="E41" s="84"/>
      <c r="F41" s="84"/>
      <c r="G41" s="84"/>
      <c r="H41" s="84"/>
      <c r="I41" s="84"/>
      <c r="J41" s="84"/>
      <c r="K41" s="84"/>
      <c r="L41" s="54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AB41" s="56" t="s">
        <v>41</v>
      </c>
      <c r="AC41" s="53"/>
      <c r="AD41" s="53"/>
      <c r="AE41" s="53"/>
      <c r="AF41" s="53"/>
      <c r="AG41" s="53"/>
      <c r="AH41" s="53"/>
    </row>
    <row r="42" spans="1:34" ht="10.5" customHeight="1" x14ac:dyDescent="0.2">
      <c r="C42" s="59"/>
      <c r="D42" s="84" t="s">
        <v>57</v>
      </c>
      <c r="E42" s="84"/>
      <c r="F42" s="84"/>
      <c r="G42" s="84"/>
      <c r="H42" s="84"/>
      <c r="I42" s="84"/>
      <c r="J42" s="84"/>
      <c r="K42" s="84"/>
      <c r="L42" s="54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AB42" s="56" t="s">
        <v>42</v>
      </c>
      <c r="AC42" s="53"/>
      <c r="AD42" s="53"/>
      <c r="AE42" s="53"/>
      <c r="AF42" s="53"/>
      <c r="AG42" s="53"/>
      <c r="AH42" s="53"/>
    </row>
    <row r="43" spans="1:34" ht="10.5" customHeight="1" x14ac:dyDescent="0.2">
      <c r="C43" s="57" t="s">
        <v>52</v>
      </c>
      <c r="D43" s="84" t="s">
        <v>58</v>
      </c>
      <c r="E43" s="84"/>
      <c r="F43" s="84"/>
      <c r="G43" s="84"/>
      <c r="H43" s="84"/>
      <c r="I43" s="84"/>
      <c r="J43" s="84"/>
      <c r="K43" s="84"/>
      <c r="L43" s="54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AB43" s="56" t="s">
        <v>43</v>
      </c>
      <c r="AC43" s="53"/>
      <c r="AD43" s="53"/>
      <c r="AE43" s="53"/>
      <c r="AF43" s="53"/>
      <c r="AG43" s="53"/>
      <c r="AH43" s="53"/>
    </row>
    <row r="44" spans="1:34" ht="10.5" customHeight="1" x14ac:dyDescent="0.2">
      <c r="C44" s="59"/>
      <c r="D44" s="84" t="s">
        <v>59</v>
      </c>
      <c r="E44" s="84"/>
      <c r="F44" s="84"/>
      <c r="G44" s="84"/>
      <c r="H44" s="84"/>
      <c r="I44" s="84"/>
      <c r="J44" s="84"/>
      <c r="K44" s="84"/>
      <c r="L44" s="54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AB44" s="56" t="s">
        <v>50</v>
      </c>
      <c r="AC44" s="53"/>
      <c r="AD44" s="53"/>
      <c r="AE44" s="53"/>
      <c r="AF44" s="53"/>
      <c r="AG44" s="53"/>
      <c r="AH44" s="53"/>
    </row>
    <row r="45" spans="1:34" ht="10.5" customHeight="1" x14ac:dyDescent="0.2">
      <c r="C45" s="57" t="s">
        <v>52</v>
      </c>
      <c r="D45" s="84" t="s">
        <v>60</v>
      </c>
      <c r="E45" s="84"/>
      <c r="F45" s="84"/>
      <c r="G45" s="84"/>
      <c r="H45" s="84"/>
      <c r="I45" s="84"/>
      <c r="J45" s="84"/>
      <c r="K45" s="84"/>
      <c r="L45" s="54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AB45" s="56" t="s">
        <v>51</v>
      </c>
      <c r="AC45" s="53"/>
      <c r="AD45" s="53"/>
      <c r="AE45" s="53"/>
      <c r="AF45" s="53"/>
      <c r="AG45" s="53"/>
      <c r="AH45" s="53"/>
    </row>
    <row r="46" spans="1:34" ht="10.5" customHeight="1" x14ac:dyDescent="0.2">
      <c r="C46" s="59"/>
      <c r="D46" s="84" t="s">
        <v>61</v>
      </c>
      <c r="E46" s="84"/>
      <c r="F46" s="84"/>
      <c r="G46" s="84"/>
      <c r="H46" s="84"/>
      <c r="I46" s="84"/>
      <c r="J46" s="84"/>
      <c r="K46" s="84"/>
      <c r="L46" s="54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AB46" s="56" t="s">
        <v>44</v>
      </c>
      <c r="AC46" s="53"/>
      <c r="AD46" s="53"/>
      <c r="AE46" s="53"/>
      <c r="AF46" s="53"/>
      <c r="AG46" s="53"/>
      <c r="AH46" s="53"/>
    </row>
    <row r="47" spans="1:34" ht="10.5" customHeight="1" x14ac:dyDescent="0.2">
      <c r="C47" s="57" t="s">
        <v>52</v>
      </c>
      <c r="D47" s="84" t="s">
        <v>62</v>
      </c>
      <c r="E47" s="84"/>
      <c r="F47" s="84"/>
      <c r="G47" s="84"/>
      <c r="H47" s="84"/>
      <c r="I47" s="84"/>
      <c r="J47" s="84"/>
      <c r="K47" s="84"/>
      <c r="L47" s="54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AB47" s="56" t="s">
        <v>45</v>
      </c>
      <c r="AC47" s="53"/>
      <c r="AD47" s="53"/>
      <c r="AE47" s="53"/>
      <c r="AF47" s="53"/>
      <c r="AG47" s="53"/>
      <c r="AH47" s="53"/>
    </row>
    <row r="48" spans="1:34" ht="10.5" customHeight="1" x14ac:dyDescent="0.2">
      <c r="C48" s="57" t="s">
        <v>52</v>
      </c>
      <c r="D48" s="84" t="s">
        <v>63</v>
      </c>
      <c r="E48" s="84"/>
      <c r="F48" s="84"/>
      <c r="G48" s="84"/>
      <c r="H48" s="84"/>
      <c r="I48" s="84"/>
      <c r="J48" s="84"/>
      <c r="K48" s="84"/>
      <c r="L48" s="54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AB48" s="56" t="s">
        <v>46</v>
      </c>
      <c r="AC48" s="53"/>
      <c r="AD48" s="53"/>
      <c r="AE48" s="53"/>
      <c r="AF48" s="53"/>
      <c r="AG48" s="53"/>
      <c r="AH48" s="53"/>
    </row>
    <row r="49" spans="1:34" ht="10.5" customHeight="1" x14ac:dyDescent="0.2">
      <c r="C49" s="59"/>
      <c r="D49" s="84" t="s">
        <v>158</v>
      </c>
      <c r="E49" s="84"/>
      <c r="F49" s="84"/>
      <c r="G49" s="84"/>
      <c r="H49" s="84"/>
      <c r="I49" s="84"/>
      <c r="J49" s="84"/>
      <c r="K49" s="84"/>
      <c r="L49" s="54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AB49" s="56"/>
      <c r="AC49" s="53"/>
      <c r="AD49" s="53"/>
      <c r="AE49" s="53"/>
      <c r="AF49" s="53"/>
      <c r="AG49" s="53"/>
      <c r="AH49" s="53"/>
    </row>
    <row r="50" spans="1:34" ht="10.5" customHeight="1" x14ac:dyDescent="0.2">
      <c r="C50" s="59"/>
      <c r="D50" s="84" t="s">
        <v>159</v>
      </c>
      <c r="E50" s="84"/>
      <c r="F50" s="84"/>
      <c r="G50" s="84"/>
      <c r="H50" s="84"/>
      <c r="I50" s="84"/>
      <c r="J50" s="84"/>
      <c r="K50" s="84"/>
      <c r="L50" s="54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AB50" s="56"/>
      <c r="AC50" s="53"/>
      <c r="AD50" s="53"/>
      <c r="AE50" s="53"/>
      <c r="AF50" s="53"/>
      <c r="AG50" s="53"/>
      <c r="AH50" s="53"/>
    </row>
    <row r="51" spans="1:34" ht="10.5" customHeight="1" x14ac:dyDescent="0.2">
      <c r="C51" s="57" t="s">
        <v>52</v>
      </c>
      <c r="D51" s="84" t="s">
        <v>64</v>
      </c>
      <c r="E51" s="84"/>
      <c r="F51" s="84"/>
      <c r="G51" s="84"/>
      <c r="H51" s="84"/>
      <c r="I51" s="84"/>
      <c r="J51" s="84"/>
      <c r="K51" s="84"/>
      <c r="L51" s="54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AB51" s="56"/>
      <c r="AC51" s="53"/>
      <c r="AD51" s="53"/>
      <c r="AE51" s="53"/>
      <c r="AF51" s="53"/>
      <c r="AG51" s="53"/>
      <c r="AH51" s="53"/>
    </row>
    <row r="52" spans="1:34" ht="10.5" customHeight="1" x14ac:dyDescent="0.2">
      <c r="C52" s="54"/>
      <c r="D52" s="84" t="s">
        <v>135</v>
      </c>
      <c r="E52" s="84"/>
      <c r="F52" s="84"/>
      <c r="G52" s="84"/>
      <c r="H52" s="84"/>
      <c r="I52" s="84"/>
      <c r="J52" s="84"/>
      <c r="K52" s="84"/>
      <c r="L52" s="54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AB52" s="56"/>
      <c r="AC52" s="53"/>
      <c r="AD52" s="53"/>
      <c r="AE52" s="53"/>
      <c r="AF52" s="53"/>
      <c r="AG52" s="53"/>
      <c r="AH52" s="53"/>
    </row>
    <row r="53" spans="1:34" ht="10.5" customHeight="1" x14ac:dyDescent="0.2">
      <c r="C53" s="54"/>
      <c r="D53" s="84" t="s">
        <v>136</v>
      </c>
      <c r="E53" s="84"/>
      <c r="F53" s="84"/>
      <c r="G53" s="84"/>
      <c r="H53" s="84"/>
      <c r="I53" s="84"/>
      <c r="J53" s="84"/>
      <c r="K53" s="84"/>
      <c r="L53" s="54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AB53" s="56"/>
      <c r="AC53" s="53"/>
      <c r="AD53" s="53"/>
      <c r="AE53" s="53"/>
      <c r="AF53" s="53"/>
      <c r="AG53" s="53"/>
      <c r="AH53" s="53"/>
    </row>
    <row r="54" spans="1:34" ht="25.5" customHeight="1" thickBot="1" x14ac:dyDescent="0.25">
      <c r="A54" s="85" t="s">
        <v>5</v>
      </c>
      <c r="B54" s="86"/>
      <c r="C54" s="86"/>
      <c r="D54" s="86"/>
      <c r="E54" s="87"/>
      <c r="H54" s="88" t="s">
        <v>79</v>
      </c>
      <c r="I54" s="89"/>
      <c r="J54" s="89"/>
      <c r="K54" s="9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AC54" s="53"/>
      <c r="AD54" s="53"/>
      <c r="AE54" s="53"/>
      <c r="AF54" s="53"/>
      <c r="AG54" s="53"/>
      <c r="AH54" s="53"/>
    </row>
    <row r="55" spans="1:34" ht="21" customHeight="1" thickBot="1" x14ac:dyDescent="0.25">
      <c r="A55" s="80" t="s">
        <v>137</v>
      </c>
      <c r="B55" s="80"/>
      <c r="C55" s="80"/>
      <c r="D55" s="80"/>
      <c r="E55" s="80"/>
      <c r="H55" s="81"/>
      <c r="I55" s="82"/>
      <c r="J55" s="82"/>
      <c r="K55" s="82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AB55" s="16" t="s">
        <v>123</v>
      </c>
      <c r="AC55" s="33" t="s">
        <v>131</v>
      </c>
      <c r="AD55" s="53"/>
      <c r="AE55" s="53"/>
      <c r="AF55" s="53"/>
      <c r="AG55" s="53"/>
      <c r="AH55" s="53"/>
    </row>
    <row r="56" spans="1:34" x14ac:dyDescent="0.2">
      <c r="A56" s="59"/>
      <c r="B56" s="59"/>
      <c r="C56" s="59"/>
      <c r="D56" s="59"/>
      <c r="E56" s="59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AB56" s="16" t="s">
        <v>80</v>
      </c>
      <c r="AC56" s="16">
        <v>1</v>
      </c>
      <c r="AD56" s="53"/>
      <c r="AE56" s="53"/>
      <c r="AF56" s="53"/>
      <c r="AG56" s="53"/>
      <c r="AH56" s="53"/>
    </row>
    <row r="57" spans="1:34" x14ac:dyDescent="0.2">
      <c r="AB57" s="16" t="s">
        <v>81</v>
      </c>
      <c r="AC57" s="16">
        <v>3</v>
      </c>
      <c r="AD57" s="53"/>
      <c r="AE57" s="53"/>
      <c r="AF57" s="53"/>
      <c r="AG57" s="53"/>
      <c r="AH57" s="53"/>
    </row>
    <row r="58" spans="1:34" ht="12" customHeight="1" x14ac:dyDescent="0.2">
      <c r="AB58" s="16" t="s">
        <v>82</v>
      </c>
      <c r="AC58" s="16">
        <v>4</v>
      </c>
      <c r="AD58" s="53"/>
      <c r="AE58" s="53"/>
      <c r="AF58" s="53"/>
      <c r="AG58" s="53"/>
      <c r="AH58" s="53"/>
    </row>
    <row r="59" spans="1:34" x14ac:dyDescent="0.2">
      <c r="AB59" s="16" t="s">
        <v>83</v>
      </c>
      <c r="AC59" s="16">
        <v>5</v>
      </c>
      <c r="AD59" s="53"/>
      <c r="AE59" s="53"/>
      <c r="AF59" s="53"/>
      <c r="AG59" s="53"/>
      <c r="AH59" s="53"/>
    </row>
    <row r="60" spans="1:34" x14ac:dyDescent="0.2">
      <c r="AB60" s="16" t="s">
        <v>84</v>
      </c>
      <c r="AC60" s="16">
        <v>6</v>
      </c>
      <c r="AD60" s="53"/>
      <c r="AE60" s="53"/>
      <c r="AF60" s="53"/>
      <c r="AG60" s="53"/>
      <c r="AH60" s="53"/>
    </row>
    <row r="61" spans="1:34" x14ac:dyDescent="0.2">
      <c r="AB61" s="16" t="s">
        <v>85</v>
      </c>
      <c r="AC61" s="16">
        <v>8</v>
      </c>
      <c r="AD61" s="53"/>
      <c r="AE61" s="53"/>
      <c r="AF61" s="53"/>
      <c r="AG61" s="53"/>
      <c r="AH61" s="53"/>
    </row>
    <row r="62" spans="1:34" x14ac:dyDescent="0.2">
      <c r="AB62" s="16" t="s">
        <v>86</v>
      </c>
      <c r="AC62" s="16">
        <v>10</v>
      </c>
      <c r="AD62" s="53"/>
      <c r="AE62" s="53"/>
      <c r="AF62" s="53"/>
      <c r="AG62" s="53"/>
      <c r="AH62" s="53"/>
    </row>
    <row r="63" spans="1:34" x14ac:dyDescent="0.2">
      <c r="AB63" s="16" t="s">
        <v>87</v>
      </c>
      <c r="AC63" s="16">
        <v>14</v>
      </c>
      <c r="AD63" s="53"/>
      <c r="AE63" s="53"/>
      <c r="AF63" s="53"/>
      <c r="AG63" s="53"/>
      <c r="AH63" s="53"/>
    </row>
    <row r="64" spans="1:34" x14ac:dyDescent="0.2">
      <c r="AB64" s="16" t="s">
        <v>88</v>
      </c>
      <c r="AC64" s="16">
        <v>16</v>
      </c>
      <c r="AD64" s="53"/>
      <c r="AE64" s="53"/>
      <c r="AF64" s="53"/>
      <c r="AG64" s="53"/>
      <c r="AH64" s="53"/>
    </row>
    <row r="65" spans="28:34" x14ac:dyDescent="0.2">
      <c r="AB65" s="16" t="s">
        <v>89</v>
      </c>
      <c r="AC65" s="16">
        <v>19</v>
      </c>
      <c r="AD65" s="53"/>
      <c r="AE65" s="53"/>
      <c r="AF65" s="53"/>
      <c r="AG65" s="53"/>
      <c r="AH65" s="53"/>
    </row>
    <row r="66" spans="28:34" x14ac:dyDescent="0.2">
      <c r="AB66" s="16" t="s">
        <v>90</v>
      </c>
      <c r="AC66" s="16">
        <v>23</v>
      </c>
      <c r="AD66" s="53"/>
      <c r="AE66" s="53"/>
      <c r="AF66" s="53"/>
      <c r="AG66" s="53"/>
      <c r="AH66" s="53"/>
    </row>
    <row r="67" spans="28:34" x14ac:dyDescent="0.2">
      <c r="AB67" s="16" t="s">
        <v>91</v>
      </c>
      <c r="AC67" s="16">
        <v>26</v>
      </c>
      <c r="AD67" s="53"/>
      <c r="AE67" s="53"/>
      <c r="AF67" s="53"/>
      <c r="AG67" s="53"/>
      <c r="AH67" s="53"/>
    </row>
    <row r="68" spans="28:34" x14ac:dyDescent="0.2">
      <c r="AB68" s="16" t="s">
        <v>92</v>
      </c>
      <c r="AC68" s="16">
        <v>27</v>
      </c>
      <c r="AD68" s="53"/>
      <c r="AE68" s="53"/>
      <c r="AF68" s="53"/>
      <c r="AG68" s="53"/>
      <c r="AH68" s="53"/>
    </row>
    <row r="69" spans="28:34" x14ac:dyDescent="0.2">
      <c r="AB69" s="16" t="s">
        <v>93</v>
      </c>
      <c r="AC69" s="16">
        <v>28</v>
      </c>
      <c r="AD69" s="53"/>
      <c r="AE69" s="53"/>
      <c r="AF69" s="53"/>
      <c r="AG69" s="53"/>
      <c r="AH69" s="53"/>
    </row>
    <row r="70" spans="28:34" x14ac:dyDescent="0.2">
      <c r="AB70" s="16" t="s">
        <v>94</v>
      </c>
      <c r="AC70" s="16">
        <v>29</v>
      </c>
      <c r="AD70" s="53"/>
      <c r="AE70" s="53"/>
      <c r="AF70" s="53"/>
      <c r="AG70" s="53"/>
      <c r="AH70" s="53"/>
    </row>
    <row r="71" spans="28:34" x14ac:dyDescent="0.2">
      <c r="AB71" s="16" t="s">
        <v>95</v>
      </c>
      <c r="AC71" s="16">
        <v>32</v>
      </c>
      <c r="AD71" s="53"/>
      <c r="AE71" s="53"/>
      <c r="AF71" s="53"/>
      <c r="AG71" s="53"/>
      <c r="AH71" s="53"/>
    </row>
    <row r="72" spans="28:34" x14ac:dyDescent="0.2">
      <c r="AB72" s="16" t="s">
        <v>96</v>
      </c>
      <c r="AC72" s="16">
        <v>34</v>
      </c>
      <c r="AD72" s="53"/>
      <c r="AE72" s="53"/>
      <c r="AF72" s="53"/>
      <c r="AG72" s="53"/>
      <c r="AH72" s="53"/>
    </row>
    <row r="73" spans="28:34" x14ac:dyDescent="0.2">
      <c r="AB73" s="16" t="s">
        <v>115</v>
      </c>
      <c r="AC73" s="16">
        <v>36</v>
      </c>
      <c r="AD73" s="53"/>
      <c r="AE73" s="53"/>
      <c r="AF73" s="53"/>
      <c r="AG73" s="53"/>
      <c r="AH73" s="53"/>
    </row>
    <row r="74" spans="28:34" x14ac:dyDescent="0.2">
      <c r="AB74" s="16" t="s">
        <v>97</v>
      </c>
      <c r="AC74" s="16">
        <v>37</v>
      </c>
      <c r="AD74" s="53"/>
      <c r="AE74" s="53"/>
      <c r="AF74" s="53"/>
      <c r="AG74" s="53"/>
      <c r="AH74" s="53"/>
    </row>
    <row r="75" spans="28:34" x14ac:dyDescent="0.2">
      <c r="AB75" s="16" t="s">
        <v>98</v>
      </c>
      <c r="AC75" s="16">
        <v>39</v>
      </c>
      <c r="AD75" s="53"/>
      <c r="AE75" s="53"/>
      <c r="AF75" s="53"/>
      <c r="AG75" s="53"/>
      <c r="AH75" s="53"/>
    </row>
    <row r="76" spans="28:34" x14ac:dyDescent="0.2">
      <c r="AB76" s="16" t="s">
        <v>99</v>
      </c>
      <c r="AC76" s="16">
        <v>40</v>
      </c>
      <c r="AD76" s="53"/>
      <c r="AE76" s="53"/>
      <c r="AF76" s="53"/>
      <c r="AG76" s="53"/>
      <c r="AH76" s="53"/>
    </row>
    <row r="77" spans="28:34" x14ac:dyDescent="0.2">
      <c r="AB77" s="16" t="s">
        <v>100</v>
      </c>
      <c r="AC77" s="16">
        <v>41</v>
      </c>
      <c r="AD77" s="53"/>
      <c r="AE77" s="53"/>
      <c r="AF77" s="53"/>
      <c r="AG77" s="53"/>
      <c r="AH77" s="53"/>
    </row>
    <row r="78" spans="28:34" x14ac:dyDescent="0.2">
      <c r="AB78" s="16" t="s">
        <v>114</v>
      </c>
      <c r="AC78" s="16">
        <v>42</v>
      </c>
      <c r="AD78" s="53"/>
      <c r="AE78" s="53"/>
      <c r="AF78" s="53"/>
      <c r="AG78" s="53"/>
      <c r="AH78" s="53"/>
    </row>
    <row r="79" spans="28:34" x14ac:dyDescent="0.2">
      <c r="AB79" s="16" t="s">
        <v>101</v>
      </c>
      <c r="AC79" s="16">
        <v>45</v>
      </c>
      <c r="AD79" s="53"/>
      <c r="AE79" s="53"/>
      <c r="AF79" s="53"/>
      <c r="AG79" s="53"/>
      <c r="AH79" s="53"/>
    </row>
    <row r="80" spans="28:34" x14ac:dyDescent="0.2">
      <c r="AB80" s="16" t="s">
        <v>102</v>
      </c>
      <c r="AC80" s="16">
        <v>50</v>
      </c>
      <c r="AD80" s="53"/>
      <c r="AE80" s="53"/>
      <c r="AF80" s="53"/>
      <c r="AG80" s="53"/>
      <c r="AH80" s="53"/>
    </row>
    <row r="81" spans="28:34" x14ac:dyDescent="0.2">
      <c r="AB81" s="16" t="s">
        <v>103</v>
      </c>
      <c r="AC81" s="16">
        <v>51</v>
      </c>
      <c r="AD81" s="53"/>
      <c r="AE81" s="53"/>
      <c r="AF81" s="53"/>
      <c r="AG81" s="53"/>
      <c r="AH81" s="53"/>
    </row>
    <row r="82" spans="28:34" x14ac:dyDescent="0.2">
      <c r="AB82" s="16" t="s">
        <v>104</v>
      </c>
      <c r="AC82" s="16">
        <v>52</v>
      </c>
      <c r="AD82" s="53"/>
      <c r="AE82" s="53"/>
      <c r="AF82" s="53"/>
      <c r="AG82" s="53"/>
      <c r="AH82" s="53"/>
    </row>
    <row r="83" spans="28:34" x14ac:dyDescent="0.2">
      <c r="AB83" s="16" t="s">
        <v>105</v>
      </c>
      <c r="AC83" s="16">
        <v>53</v>
      </c>
      <c r="AD83" s="53"/>
      <c r="AE83" s="53"/>
      <c r="AF83" s="53"/>
      <c r="AG83" s="53"/>
      <c r="AH83" s="53"/>
    </row>
    <row r="84" spans="28:34" x14ac:dyDescent="0.2">
      <c r="AB84" s="16" t="s">
        <v>106</v>
      </c>
      <c r="AC84" s="16">
        <v>54</v>
      </c>
      <c r="AD84" s="53"/>
      <c r="AE84" s="53"/>
      <c r="AF84" s="53"/>
      <c r="AG84" s="53"/>
      <c r="AH84" s="53"/>
    </row>
    <row r="85" spans="28:34" x14ac:dyDescent="0.2">
      <c r="AB85" s="16" t="s">
        <v>107</v>
      </c>
      <c r="AC85" s="16">
        <v>55</v>
      </c>
      <c r="AD85" s="53"/>
      <c r="AE85" s="53"/>
      <c r="AF85" s="53"/>
      <c r="AG85" s="53"/>
      <c r="AH85" s="53"/>
    </row>
    <row r="86" spans="28:34" x14ac:dyDescent="0.2">
      <c r="AB86" s="16" t="s">
        <v>108</v>
      </c>
      <c r="AC86" s="16">
        <v>56</v>
      </c>
      <c r="AD86" s="53"/>
      <c r="AE86" s="53"/>
      <c r="AF86" s="53"/>
      <c r="AG86" s="53"/>
      <c r="AH86" s="53"/>
    </row>
    <row r="87" spans="28:34" x14ac:dyDescent="0.2">
      <c r="AB87" s="16" t="s">
        <v>109</v>
      </c>
      <c r="AC87" s="16">
        <v>57</v>
      </c>
      <c r="AD87" s="53"/>
      <c r="AE87" s="53"/>
      <c r="AF87" s="53"/>
      <c r="AG87" s="53"/>
      <c r="AH87" s="53"/>
    </row>
    <row r="88" spans="28:34" x14ac:dyDescent="0.2">
      <c r="AB88" s="16" t="s">
        <v>110</v>
      </c>
      <c r="AC88" s="16">
        <v>58</v>
      </c>
      <c r="AD88" s="53"/>
      <c r="AE88" s="53"/>
      <c r="AF88" s="53"/>
      <c r="AG88" s="53"/>
      <c r="AH88" s="53"/>
    </row>
    <row r="89" spans="28:34" x14ac:dyDescent="0.2">
      <c r="AB89" s="16" t="s">
        <v>111</v>
      </c>
      <c r="AC89" s="16">
        <v>60</v>
      </c>
      <c r="AD89" s="53"/>
      <c r="AE89" s="53"/>
      <c r="AF89" s="53"/>
      <c r="AG89" s="53"/>
      <c r="AH89" s="53"/>
    </row>
    <row r="90" spans="28:34" x14ac:dyDescent="0.2">
      <c r="AB90" s="16" t="s">
        <v>112</v>
      </c>
      <c r="AC90" s="16">
        <v>62</v>
      </c>
      <c r="AD90" s="53"/>
      <c r="AE90" s="53"/>
      <c r="AF90" s="53"/>
      <c r="AG90" s="53"/>
      <c r="AH90" s="53"/>
    </row>
    <row r="91" spans="28:34" x14ac:dyDescent="0.2">
      <c r="AB91" s="16" t="s">
        <v>113</v>
      </c>
      <c r="AC91" s="16">
        <v>63</v>
      </c>
      <c r="AD91" s="53"/>
      <c r="AE91" s="53"/>
      <c r="AF91" s="53"/>
      <c r="AG91" s="53"/>
      <c r="AH91" s="53"/>
    </row>
    <row r="92" spans="28:34" x14ac:dyDescent="0.2">
      <c r="AB92" s="16" t="s">
        <v>133</v>
      </c>
      <c r="AC92" s="16">
        <v>72</v>
      </c>
      <c r="AD92" s="53"/>
      <c r="AE92" s="53"/>
      <c r="AF92" s="53"/>
      <c r="AG92" s="53"/>
      <c r="AH92" s="53"/>
    </row>
  </sheetData>
  <mergeCells count="58">
    <mergeCell ref="J10:K10"/>
    <mergeCell ref="B19:E19"/>
    <mergeCell ref="A11:C11"/>
    <mergeCell ref="A10:C10"/>
    <mergeCell ref="J11:K11"/>
    <mergeCell ref="B15:E15"/>
    <mergeCell ref="B29:E29"/>
    <mergeCell ref="K32:K34"/>
    <mergeCell ref="A32:J34"/>
    <mergeCell ref="B18:E18"/>
    <mergeCell ref="D44:K44"/>
    <mergeCell ref="D38:K38"/>
    <mergeCell ref="D39:K39"/>
    <mergeCell ref="D41:K41"/>
    <mergeCell ref="B24:E24"/>
    <mergeCell ref="D36:K36"/>
    <mergeCell ref="D37:K37"/>
    <mergeCell ref="D42:K42"/>
    <mergeCell ref="D43:K43"/>
    <mergeCell ref="D46:K46"/>
    <mergeCell ref="D47:K47"/>
    <mergeCell ref="D40:K40"/>
    <mergeCell ref="D48:K48"/>
    <mergeCell ref="D53:K53"/>
    <mergeCell ref="D45:K45"/>
    <mergeCell ref="D50:K50"/>
    <mergeCell ref="H6:K6"/>
    <mergeCell ref="H7:K7"/>
    <mergeCell ref="K3:K4"/>
    <mergeCell ref="H8:K8"/>
    <mergeCell ref="A55:E55"/>
    <mergeCell ref="H55:K55"/>
    <mergeCell ref="A36:B38"/>
    <mergeCell ref="D51:K51"/>
    <mergeCell ref="B25:E25"/>
    <mergeCell ref="B26:E26"/>
    <mergeCell ref="A54:E54"/>
    <mergeCell ref="H54:K54"/>
    <mergeCell ref="B27:E27"/>
    <mergeCell ref="B28:E28"/>
    <mergeCell ref="D49:K49"/>
    <mergeCell ref="D52:K52"/>
    <mergeCell ref="A1:E1"/>
    <mergeCell ref="B23:F23"/>
    <mergeCell ref="D11:E11"/>
    <mergeCell ref="D10:E10"/>
    <mergeCell ref="B7:E7"/>
    <mergeCell ref="A9:C9"/>
    <mergeCell ref="A2:E2"/>
    <mergeCell ref="B14:F14"/>
    <mergeCell ref="A4:E4"/>
    <mergeCell ref="D9:E9"/>
    <mergeCell ref="B8:E8"/>
    <mergeCell ref="B6:E6"/>
    <mergeCell ref="A12:K12"/>
    <mergeCell ref="B20:E20"/>
    <mergeCell ref="B16:E16"/>
    <mergeCell ref="B17:E17"/>
  </mergeCells>
  <phoneticPr fontId="2" type="noConversion"/>
  <dataValidations count="6">
    <dataValidation type="list" allowBlank="1" showInputMessage="1" showErrorMessage="1" sqref="A55:E55" xr:uid="{00000000-0002-0000-0000-000000000000}">
      <formula1>$AB$36:$AB$48</formula1>
    </dataValidation>
    <dataValidation type="list" allowBlank="1" showInputMessage="1" showErrorMessage="1" sqref="A4:E4" xr:uid="{00000000-0002-0000-0000-000001000000}">
      <formula1>$AB$55:$AB$92</formula1>
    </dataValidation>
    <dataValidation type="list" allowBlank="1" showInputMessage="1" showErrorMessage="1" sqref="G24:G29" xr:uid="{00000000-0002-0000-0000-000002000000}">
      <formula1>$AE$36:$AE$38</formula1>
    </dataValidation>
    <dataValidation type="list" allowBlank="1" showInputMessage="1" showErrorMessage="1" sqref="G15:G20" xr:uid="{00000000-0002-0000-0000-000003000000}">
      <formula1>$AD$36:$AD$39</formula1>
    </dataValidation>
    <dataValidation type="list" allowBlank="1" showInputMessage="1" showErrorMessage="1" sqref="B30:G31" xr:uid="{00000000-0002-0000-0000-000004000000}">
      <formula1>$AB$3:$AB$21</formula1>
    </dataValidation>
    <dataValidation type="list" allowBlank="1" showInputMessage="1" showErrorMessage="1" sqref="B15:E20 B24:E29" xr:uid="{00000000-0002-0000-0000-000005000000}">
      <formula1>$AB$3:$AB$22</formula1>
    </dataValidation>
  </dataValidations>
  <pageMargins left="0.78740157480314965" right="0.59055118110236227" top="0.39370078740157483" bottom="0.39370078740157483" header="0.51181102362204722" footer="0.51181102362204722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T17"/>
  <sheetViews>
    <sheetView workbookViewId="0">
      <selection activeCell="F3" sqref="F3"/>
    </sheetView>
  </sheetViews>
  <sheetFormatPr baseColWidth="10" defaultRowHeight="12.75" x14ac:dyDescent="0.2"/>
  <cols>
    <col min="1" max="1" width="7.28515625" bestFit="1" customWidth="1"/>
    <col min="2" max="2" width="4.140625" customWidth="1"/>
    <col min="3" max="3" width="24.28515625" bestFit="1" customWidth="1"/>
    <col min="4" max="4" width="11.85546875" bestFit="1" customWidth="1"/>
    <col min="5" max="5" width="12" bestFit="1" customWidth="1"/>
    <col min="6" max="6" width="11.85546875" customWidth="1"/>
    <col min="7" max="7" width="15.85546875" bestFit="1" customWidth="1"/>
    <col min="8" max="8" width="14" customWidth="1"/>
    <col min="9" max="9" width="18.28515625" customWidth="1"/>
    <col min="10" max="10" width="5.7109375" customWidth="1"/>
    <col min="11" max="11" width="4.7109375" customWidth="1"/>
    <col min="12" max="12" width="25.28515625" bestFit="1" customWidth="1"/>
    <col min="13" max="13" width="10.85546875" bestFit="1" customWidth="1"/>
    <col min="14" max="14" width="11" style="8" bestFit="1" customWidth="1"/>
    <col min="15" max="15" width="7.85546875" bestFit="1" customWidth="1"/>
    <col min="16" max="16" width="8.28515625" bestFit="1" customWidth="1"/>
    <col min="17" max="17" width="3.28515625" bestFit="1" customWidth="1"/>
    <col min="18" max="18" width="30" bestFit="1" customWidth="1"/>
    <col min="19" max="19" width="20.5703125" bestFit="1" customWidth="1"/>
    <col min="20" max="20" width="22" bestFit="1" customWidth="1"/>
  </cols>
  <sheetData>
    <row r="1" spans="1:20" ht="14.25" customHeight="1" x14ac:dyDescent="0.2">
      <c r="A1" s="9" t="s">
        <v>116</v>
      </c>
      <c r="D1" s="9"/>
      <c r="E1" s="9"/>
      <c r="F1" s="9"/>
    </row>
    <row r="2" spans="1:20" ht="141.75" customHeight="1" x14ac:dyDescent="0.2">
      <c r="A2" s="11" t="s">
        <v>121</v>
      </c>
      <c r="B2" s="11" t="s">
        <v>122</v>
      </c>
      <c r="C2" s="11" t="s">
        <v>123</v>
      </c>
      <c r="D2" s="11" t="s">
        <v>72</v>
      </c>
      <c r="E2" s="11" t="s">
        <v>124</v>
      </c>
      <c r="F2" s="11" t="s">
        <v>125</v>
      </c>
      <c r="G2" s="11" t="s">
        <v>129</v>
      </c>
      <c r="H2" s="11" t="s">
        <v>0</v>
      </c>
      <c r="I2" s="11" t="s">
        <v>1</v>
      </c>
      <c r="J2" s="11" t="s">
        <v>126</v>
      </c>
      <c r="K2" s="11" t="s">
        <v>127</v>
      </c>
      <c r="L2" s="11" t="s">
        <v>128</v>
      </c>
      <c r="M2" s="11" t="s">
        <v>73</v>
      </c>
      <c r="N2" s="11" t="s">
        <v>77</v>
      </c>
      <c r="O2" s="11" t="s">
        <v>67</v>
      </c>
      <c r="P2" s="11" t="s">
        <v>68</v>
      </c>
      <c r="Q2" s="11" t="s">
        <v>69</v>
      </c>
      <c r="R2" s="11" t="s">
        <v>74</v>
      </c>
      <c r="S2" s="11" t="s">
        <v>75</v>
      </c>
      <c r="T2" s="11" t="s">
        <v>76</v>
      </c>
    </row>
    <row r="3" spans="1:20" x14ac:dyDescent="0.2">
      <c r="A3" s="1">
        <f>Neuanmeldung_Ummeldung!$K$3</f>
        <v>0</v>
      </c>
      <c r="B3" t="str">
        <f>Neuanmeldung_Ummeldung!$F$4</f>
        <v>-</v>
      </c>
      <c r="C3" s="2" t="str">
        <f>Neuanmeldung_Ummeldung!$A$4</f>
        <v>Gemeinde</v>
      </c>
      <c r="D3" s="7">
        <f>Neuanmeldung_Ummeldung!$J$10</f>
        <v>0</v>
      </c>
      <c r="E3" t="str">
        <f>Neuanmeldung_Ummeldung!$A$55</f>
        <v>Verrechnung ab:</v>
      </c>
      <c r="F3" s="7" t="str">
        <f>Neuanmeldung_Ummeldung!G15</f>
        <v>.</v>
      </c>
      <c r="G3" s="2">
        <f>Neuanmeldung_Ummeldung!$B$6</f>
        <v>0</v>
      </c>
      <c r="H3">
        <f>Neuanmeldung_Ummeldung!$B$7</f>
        <v>0</v>
      </c>
      <c r="I3">
        <f>Neuanmeldung_Ummeldung!$B$8</f>
        <v>0</v>
      </c>
      <c r="J3">
        <f>Neuanmeldung_Ummeldung!A15</f>
        <v>0</v>
      </c>
      <c r="K3" t="e">
        <f>Neuanmeldung_Ummeldung!F15</f>
        <v>#N/A</v>
      </c>
      <c r="L3">
        <f>Neuanmeldung_Ummeldung!B15</f>
        <v>0</v>
      </c>
      <c r="M3">
        <f>Neuanmeldung_Ummeldung!$J$11</f>
        <v>0</v>
      </c>
      <c r="N3" s="8">
        <f>Neuanmeldung_Ummeldung!K15</f>
        <v>0</v>
      </c>
      <c r="O3" s="6">
        <f>Neuanmeldung_Ummeldung!$D$9</f>
        <v>0</v>
      </c>
      <c r="P3">
        <f>Neuanmeldung_Ummeldung!$D$10</f>
        <v>0</v>
      </c>
      <c r="Q3" s="6">
        <f>Neuanmeldung_Ummeldung!$D$11</f>
        <v>0</v>
      </c>
      <c r="R3" s="10">
        <f>Neuanmeldung_Ummeldung!$H$6</f>
        <v>0</v>
      </c>
      <c r="S3" s="10">
        <f>Neuanmeldung_Ummeldung!$H$7</f>
        <v>0</v>
      </c>
      <c r="T3" s="7">
        <f>Neuanmeldung_Ummeldung!$H$8</f>
        <v>0</v>
      </c>
    </row>
    <row r="4" spans="1:20" x14ac:dyDescent="0.2">
      <c r="A4" s="1">
        <f>Neuanmeldung_Ummeldung!$K$3</f>
        <v>0</v>
      </c>
      <c r="B4" t="str">
        <f>Neuanmeldung_Ummeldung!$F$4</f>
        <v>-</v>
      </c>
      <c r="C4" s="2" t="str">
        <f>Neuanmeldung_Ummeldung!$A$4</f>
        <v>Gemeinde</v>
      </c>
      <c r="D4" s="7">
        <f>Neuanmeldung_Ummeldung!$J$10</f>
        <v>0</v>
      </c>
      <c r="E4" t="str">
        <f>Neuanmeldung_Ummeldung!$A$55</f>
        <v>Verrechnung ab:</v>
      </c>
      <c r="F4" s="7" t="str">
        <f>Neuanmeldung_Ummeldung!G16</f>
        <v>.</v>
      </c>
      <c r="G4" s="2">
        <f>Neuanmeldung_Ummeldung!$B$6</f>
        <v>0</v>
      </c>
      <c r="H4">
        <f>Neuanmeldung_Ummeldung!$B$7</f>
        <v>0</v>
      </c>
      <c r="I4">
        <f>Neuanmeldung_Ummeldung!$B$8</f>
        <v>0</v>
      </c>
      <c r="J4">
        <f>Neuanmeldung_Ummeldung!A16</f>
        <v>0</v>
      </c>
      <c r="K4" t="e">
        <f>Neuanmeldung_Ummeldung!F16</f>
        <v>#N/A</v>
      </c>
      <c r="L4">
        <f>Neuanmeldung_Ummeldung!B16</f>
        <v>0</v>
      </c>
      <c r="M4">
        <f>Neuanmeldung_Ummeldung!$J$11</f>
        <v>0</v>
      </c>
      <c r="N4" s="8">
        <f>Neuanmeldung_Ummeldung!K16</f>
        <v>0</v>
      </c>
      <c r="O4" s="6">
        <f>Neuanmeldung_Ummeldung!$D$9</f>
        <v>0</v>
      </c>
      <c r="P4">
        <f>Neuanmeldung_Ummeldung!$D$10</f>
        <v>0</v>
      </c>
      <c r="Q4" s="6">
        <f>Neuanmeldung_Ummeldung!$D$11</f>
        <v>0</v>
      </c>
      <c r="R4" s="10">
        <f>Neuanmeldung_Ummeldung!$H$6</f>
        <v>0</v>
      </c>
      <c r="S4" s="10">
        <f>Neuanmeldung_Ummeldung!$H$7</f>
        <v>0</v>
      </c>
      <c r="T4" s="7">
        <f>Neuanmeldung_Ummeldung!$H$8</f>
        <v>0</v>
      </c>
    </row>
    <row r="5" spans="1:20" x14ac:dyDescent="0.2">
      <c r="A5" s="1">
        <f>Neuanmeldung_Ummeldung!$K$3</f>
        <v>0</v>
      </c>
      <c r="B5" t="str">
        <f>Neuanmeldung_Ummeldung!$F$4</f>
        <v>-</v>
      </c>
      <c r="C5" s="2" t="str">
        <f>Neuanmeldung_Ummeldung!$A$4</f>
        <v>Gemeinde</v>
      </c>
      <c r="D5" s="7">
        <f>Neuanmeldung_Ummeldung!$J$10</f>
        <v>0</v>
      </c>
      <c r="E5" t="str">
        <f>Neuanmeldung_Ummeldung!$A$55</f>
        <v>Verrechnung ab:</v>
      </c>
      <c r="F5" s="7" t="str">
        <f>Neuanmeldung_Ummeldung!G17</f>
        <v>.</v>
      </c>
      <c r="G5" s="2">
        <f>Neuanmeldung_Ummeldung!$B$6</f>
        <v>0</v>
      </c>
      <c r="H5">
        <f>Neuanmeldung_Ummeldung!$B$7</f>
        <v>0</v>
      </c>
      <c r="I5">
        <f>Neuanmeldung_Ummeldung!$B$8</f>
        <v>0</v>
      </c>
      <c r="J5">
        <f>Neuanmeldung_Ummeldung!A17</f>
        <v>0</v>
      </c>
      <c r="K5" t="e">
        <f>Neuanmeldung_Ummeldung!F17</f>
        <v>#N/A</v>
      </c>
      <c r="L5">
        <f>Neuanmeldung_Ummeldung!B17</f>
        <v>0</v>
      </c>
      <c r="M5">
        <f>Neuanmeldung_Ummeldung!$J$11</f>
        <v>0</v>
      </c>
      <c r="N5" s="8">
        <f>Neuanmeldung_Ummeldung!K17</f>
        <v>0</v>
      </c>
      <c r="O5" s="6">
        <f>Neuanmeldung_Ummeldung!$D$9</f>
        <v>0</v>
      </c>
      <c r="P5">
        <f>Neuanmeldung_Ummeldung!$D$10</f>
        <v>0</v>
      </c>
      <c r="Q5" s="6">
        <f>Neuanmeldung_Ummeldung!$D$11</f>
        <v>0</v>
      </c>
      <c r="R5" s="10">
        <f>Neuanmeldung_Ummeldung!$H$6</f>
        <v>0</v>
      </c>
      <c r="S5" s="10">
        <f>Neuanmeldung_Ummeldung!$H$7</f>
        <v>0</v>
      </c>
      <c r="T5" s="7">
        <f>Neuanmeldung_Ummeldung!$H$8</f>
        <v>0</v>
      </c>
    </row>
    <row r="6" spans="1:20" x14ac:dyDescent="0.2">
      <c r="A6" s="1">
        <f>Neuanmeldung_Ummeldung!$K$3</f>
        <v>0</v>
      </c>
      <c r="B6" t="str">
        <f>Neuanmeldung_Ummeldung!$F$4</f>
        <v>-</v>
      </c>
      <c r="C6" s="2" t="str">
        <f>Neuanmeldung_Ummeldung!$A$4</f>
        <v>Gemeinde</v>
      </c>
      <c r="D6" s="7">
        <f>Neuanmeldung_Ummeldung!$J$10</f>
        <v>0</v>
      </c>
      <c r="E6" t="str">
        <f>Neuanmeldung_Ummeldung!$A$55</f>
        <v>Verrechnung ab:</v>
      </c>
      <c r="F6" s="7" t="str">
        <f>Neuanmeldung_Ummeldung!G18</f>
        <v>.</v>
      </c>
      <c r="G6" s="2">
        <f>Neuanmeldung_Ummeldung!$B$6</f>
        <v>0</v>
      </c>
      <c r="H6">
        <f>Neuanmeldung_Ummeldung!$B$7</f>
        <v>0</v>
      </c>
      <c r="I6">
        <f>Neuanmeldung_Ummeldung!$B$8</f>
        <v>0</v>
      </c>
      <c r="J6">
        <f>Neuanmeldung_Ummeldung!A18</f>
        <v>0</v>
      </c>
      <c r="K6" t="e">
        <f>Neuanmeldung_Ummeldung!F18</f>
        <v>#N/A</v>
      </c>
      <c r="L6">
        <f>Neuanmeldung_Ummeldung!B18</f>
        <v>0</v>
      </c>
      <c r="M6">
        <f>Neuanmeldung_Ummeldung!$J$11</f>
        <v>0</v>
      </c>
      <c r="N6" s="8">
        <f>Neuanmeldung_Ummeldung!K18</f>
        <v>0</v>
      </c>
      <c r="O6" s="6">
        <f>Neuanmeldung_Ummeldung!$D$9</f>
        <v>0</v>
      </c>
      <c r="P6">
        <f>Neuanmeldung_Ummeldung!$D$10</f>
        <v>0</v>
      </c>
      <c r="Q6" s="6">
        <f>Neuanmeldung_Ummeldung!$D$11</f>
        <v>0</v>
      </c>
      <c r="R6" s="10">
        <f>Neuanmeldung_Ummeldung!$H$6</f>
        <v>0</v>
      </c>
      <c r="S6" s="10">
        <f>Neuanmeldung_Ummeldung!$H$7</f>
        <v>0</v>
      </c>
      <c r="T6" s="7">
        <f>Neuanmeldung_Ummeldung!$H$8</f>
        <v>0</v>
      </c>
    </row>
    <row r="7" spans="1:20" x14ac:dyDescent="0.2">
      <c r="A7" s="1">
        <f>Neuanmeldung_Ummeldung!$K$3</f>
        <v>0</v>
      </c>
      <c r="B7" t="str">
        <f>Neuanmeldung_Ummeldung!$F$4</f>
        <v>-</v>
      </c>
      <c r="C7" s="2" t="str">
        <f>Neuanmeldung_Ummeldung!$A$4</f>
        <v>Gemeinde</v>
      </c>
      <c r="D7" s="7">
        <f>Neuanmeldung_Ummeldung!$J$10</f>
        <v>0</v>
      </c>
      <c r="E7" t="str">
        <f>Neuanmeldung_Ummeldung!$A$55</f>
        <v>Verrechnung ab:</v>
      </c>
      <c r="F7" s="7" t="str">
        <f>Neuanmeldung_Ummeldung!G19</f>
        <v>.</v>
      </c>
      <c r="G7" s="2">
        <f>Neuanmeldung_Ummeldung!$B$6</f>
        <v>0</v>
      </c>
      <c r="H7">
        <f>Neuanmeldung_Ummeldung!$B$7</f>
        <v>0</v>
      </c>
      <c r="I7">
        <f>Neuanmeldung_Ummeldung!$B$8</f>
        <v>0</v>
      </c>
      <c r="J7">
        <f>Neuanmeldung_Ummeldung!A19</f>
        <v>0</v>
      </c>
      <c r="K7" t="e">
        <f>Neuanmeldung_Ummeldung!F19</f>
        <v>#N/A</v>
      </c>
      <c r="L7">
        <f>Neuanmeldung_Ummeldung!B19</f>
        <v>0</v>
      </c>
      <c r="M7">
        <f>Neuanmeldung_Ummeldung!$J$11</f>
        <v>0</v>
      </c>
      <c r="N7" s="8">
        <f>Neuanmeldung_Ummeldung!K19</f>
        <v>0</v>
      </c>
      <c r="O7" s="6">
        <f>Neuanmeldung_Ummeldung!$D$9</f>
        <v>0</v>
      </c>
      <c r="P7">
        <f>Neuanmeldung_Ummeldung!$D$10</f>
        <v>0</v>
      </c>
      <c r="Q7" s="6">
        <f>Neuanmeldung_Ummeldung!$D$11</f>
        <v>0</v>
      </c>
      <c r="R7" s="10">
        <f>Neuanmeldung_Ummeldung!$H$6</f>
        <v>0</v>
      </c>
      <c r="S7" s="10">
        <f>Neuanmeldung_Ummeldung!$H$7</f>
        <v>0</v>
      </c>
      <c r="T7" s="7">
        <f>Neuanmeldung_Ummeldung!$H$8</f>
        <v>0</v>
      </c>
    </row>
    <row r="8" spans="1:20" x14ac:dyDescent="0.2">
      <c r="A8" s="1">
        <f>Neuanmeldung_Ummeldung!$K$3</f>
        <v>0</v>
      </c>
      <c r="B8" t="str">
        <f>Neuanmeldung_Ummeldung!$F$4</f>
        <v>-</v>
      </c>
      <c r="C8" s="2" t="str">
        <f>Neuanmeldung_Ummeldung!$A$4</f>
        <v>Gemeinde</v>
      </c>
      <c r="D8" s="7">
        <f>Neuanmeldung_Ummeldung!$J$10</f>
        <v>0</v>
      </c>
      <c r="E8" t="str">
        <f>Neuanmeldung_Ummeldung!$A$55</f>
        <v>Verrechnung ab:</v>
      </c>
      <c r="F8" s="7" t="str">
        <f>Neuanmeldung_Ummeldung!G20</f>
        <v>.</v>
      </c>
      <c r="G8" s="2">
        <f>Neuanmeldung_Ummeldung!$B$6</f>
        <v>0</v>
      </c>
      <c r="H8">
        <f>Neuanmeldung_Ummeldung!$B$7</f>
        <v>0</v>
      </c>
      <c r="I8">
        <f>Neuanmeldung_Ummeldung!$B$8</f>
        <v>0</v>
      </c>
      <c r="J8">
        <f>Neuanmeldung_Ummeldung!A20</f>
        <v>0</v>
      </c>
      <c r="K8" t="e">
        <f>Neuanmeldung_Ummeldung!F20</f>
        <v>#N/A</v>
      </c>
      <c r="L8">
        <f>Neuanmeldung_Ummeldung!B20</f>
        <v>0</v>
      </c>
      <c r="M8">
        <f>Neuanmeldung_Ummeldung!$J$11</f>
        <v>0</v>
      </c>
      <c r="N8" s="8">
        <f>Neuanmeldung_Ummeldung!K20</f>
        <v>0</v>
      </c>
      <c r="O8" s="6">
        <f>Neuanmeldung_Ummeldung!$D$9</f>
        <v>0</v>
      </c>
      <c r="P8">
        <f>Neuanmeldung_Ummeldung!$D$10</f>
        <v>0</v>
      </c>
      <c r="Q8" s="6">
        <f>Neuanmeldung_Ummeldung!$D$11</f>
        <v>0</v>
      </c>
      <c r="R8" s="10">
        <f>Neuanmeldung_Ummeldung!$H$6</f>
        <v>0</v>
      </c>
      <c r="S8" s="10">
        <f>Neuanmeldung_Ummeldung!$H$7</f>
        <v>0</v>
      </c>
      <c r="T8" s="7">
        <f>Neuanmeldung_Ummeldung!$H$8</f>
        <v>0</v>
      </c>
    </row>
    <row r="9" spans="1:20" x14ac:dyDescent="0.2">
      <c r="A9" s="1">
        <f>Neuanmeldung_Ummeldung!$K$3</f>
        <v>0</v>
      </c>
      <c r="B9" t="str">
        <f>Neuanmeldung_Ummeldung!$F$4</f>
        <v>-</v>
      </c>
      <c r="C9" s="2" t="str">
        <f>Neuanmeldung_Ummeldung!$A$4</f>
        <v>Gemeinde</v>
      </c>
      <c r="D9" s="7">
        <f>Neuanmeldung_Ummeldung!$J$10</f>
        <v>0</v>
      </c>
      <c r="E9" t="str">
        <f>Neuanmeldung_Ummeldung!$A$55</f>
        <v>Verrechnung ab:</v>
      </c>
      <c r="F9" s="7" t="str">
        <f>Neuanmeldung_Ummeldung!G24</f>
        <v>.</v>
      </c>
      <c r="G9" s="2">
        <f>Neuanmeldung_Ummeldung!$B$6</f>
        <v>0</v>
      </c>
      <c r="H9">
        <f>Neuanmeldung_Ummeldung!$B$7</f>
        <v>0</v>
      </c>
      <c r="I9">
        <f>Neuanmeldung_Ummeldung!$B$8</f>
        <v>0</v>
      </c>
      <c r="J9">
        <f>Neuanmeldung_Ummeldung!A24*-1</f>
        <v>0</v>
      </c>
      <c r="K9" t="e">
        <f>Neuanmeldung_Ummeldung!F24</f>
        <v>#N/A</v>
      </c>
      <c r="L9">
        <f>Neuanmeldung_Ummeldung!B24</f>
        <v>0</v>
      </c>
      <c r="M9">
        <f>Neuanmeldung_Ummeldung!$J$11</f>
        <v>0</v>
      </c>
      <c r="N9" s="8">
        <f>Neuanmeldung_Ummeldung!K24</f>
        <v>0</v>
      </c>
      <c r="O9" s="6">
        <f>Neuanmeldung_Ummeldung!$D$9</f>
        <v>0</v>
      </c>
      <c r="P9">
        <f>Neuanmeldung_Ummeldung!$D$10</f>
        <v>0</v>
      </c>
      <c r="Q9" s="6">
        <f>Neuanmeldung_Ummeldung!$D$11</f>
        <v>0</v>
      </c>
      <c r="R9" s="10">
        <f>Neuanmeldung_Ummeldung!$H$6</f>
        <v>0</v>
      </c>
      <c r="S9" s="10">
        <f>Neuanmeldung_Ummeldung!$H$7</f>
        <v>0</v>
      </c>
      <c r="T9" s="7">
        <f>Neuanmeldung_Ummeldung!$H$8</f>
        <v>0</v>
      </c>
    </row>
    <row r="10" spans="1:20" x14ac:dyDescent="0.2">
      <c r="A10" s="1">
        <f>Neuanmeldung_Ummeldung!$K$3</f>
        <v>0</v>
      </c>
      <c r="B10" t="str">
        <f>Neuanmeldung_Ummeldung!$F$4</f>
        <v>-</v>
      </c>
      <c r="C10" s="2" t="str">
        <f>Neuanmeldung_Ummeldung!$A$4</f>
        <v>Gemeinde</v>
      </c>
      <c r="D10" s="7">
        <f>Neuanmeldung_Ummeldung!$J$10</f>
        <v>0</v>
      </c>
      <c r="E10" t="str">
        <f>Neuanmeldung_Ummeldung!$A$55</f>
        <v>Verrechnung ab:</v>
      </c>
      <c r="F10" s="7" t="str">
        <f>Neuanmeldung_Ummeldung!G25</f>
        <v>.</v>
      </c>
      <c r="G10" s="2">
        <f>Neuanmeldung_Ummeldung!$B$6</f>
        <v>0</v>
      </c>
      <c r="H10">
        <f>Neuanmeldung_Ummeldung!$B$7</f>
        <v>0</v>
      </c>
      <c r="I10">
        <f>Neuanmeldung_Ummeldung!$B$8</f>
        <v>0</v>
      </c>
      <c r="J10">
        <f>Neuanmeldung_Ummeldung!A25*-1</f>
        <v>0</v>
      </c>
      <c r="K10" t="e">
        <f>Neuanmeldung_Ummeldung!F25</f>
        <v>#N/A</v>
      </c>
      <c r="L10">
        <f>Neuanmeldung_Ummeldung!B25</f>
        <v>0</v>
      </c>
      <c r="M10">
        <f>Neuanmeldung_Ummeldung!$J$11</f>
        <v>0</v>
      </c>
      <c r="N10" s="8">
        <f>Neuanmeldung_Ummeldung!K25</f>
        <v>0</v>
      </c>
      <c r="O10" s="6">
        <f>Neuanmeldung_Ummeldung!$D$9</f>
        <v>0</v>
      </c>
      <c r="P10">
        <f>Neuanmeldung_Ummeldung!$D$10</f>
        <v>0</v>
      </c>
      <c r="Q10" s="6">
        <f>Neuanmeldung_Ummeldung!$D$11</f>
        <v>0</v>
      </c>
      <c r="R10" s="10">
        <f>Neuanmeldung_Ummeldung!$H$6</f>
        <v>0</v>
      </c>
      <c r="S10" s="10">
        <f>Neuanmeldung_Ummeldung!$H$7</f>
        <v>0</v>
      </c>
      <c r="T10" s="7">
        <f>Neuanmeldung_Ummeldung!$H$8</f>
        <v>0</v>
      </c>
    </row>
    <row r="11" spans="1:20" x14ac:dyDescent="0.2">
      <c r="A11" s="1">
        <f>Neuanmeldung_Ummeldung!$K$3</f>
        <v>0</v>
      </c>
      <c r="B11" t="str">
        <f>Neuanmeldung_Ummeldung!$F$4</f>
        <v>-</v>
      </c>
      <c r="C11" s="2" t="str">
        <f>Neuanmeldung_Ummeldung!$A$4</f>
        <v>Gemeinde</v>
      </c>
      <c r="D11" s="7">
        <f>Neuanmeldung_Ummeldung!$J$10</f>
        <v>0</v>
      </c>
      <c r="E11" t="str">
        <f>Neuanmeldung_Ummeldung!$A$55</f>
        <v>Verrechnung ab:</v>
      </c>
      <c r="F11" s="7" t="str">
        <f>Neuanmeldung_Ummeldung!G26</f>
        <v>.</v>
      </c>
      <c r="G11" s="2">
        <f>Neuanmeldung_Ummeldung!$B$6</f>
        <v>0</v>
      </c>
      <c r="H11">
        <f>Neuanmeldung_Ummeldung!$B$7</f>
        <v>0</v>
      </c>
      <c r="I11">
        <f>Neuanmeldung_Ummeldung!$B$8</f>
        <v>0</v>
      </c>
      <c r="J11">
        <f>Neuanmeldung_Ummeldung!A26*-1</f>
        <v>0</v>
      </c>
      <c r="K11" t="e">
        <f>Neuanmeldung_Ummeldung!F26</f>
        <v>#N/A</v>
      </c>
      <c r="L11">
        <f>Neuanmeldung_Ummeldung!B26</f>
        <v>0</v>
      </c>
      <c r="M11">
        <f>Neuanmeldung_Ummeldung!$J$11</f>
        <v>0</v>
      </c>
      <c r="N11" s="8">
        <f>Neuanmeldung_Ummeldung!K26</f>
        <v>0</v>
      </c>
      <c r="O11" s="6">
        <f>Neuanmeldung_Ummeldung!$D$9</f>
        <v>0</v>
      </c>
      <c r="P11">
        <f>Neuanmeldung_Ummeldung!$D$10</f>
        <v>0</v>
      </c>
      <c r="Q11" s="6">
        <f>Neuanmeldung_Ummeldung!$D$11</f>
        <v>0</v>
      </c>
      <c r="R11" s="10">
        <f>Neuanmeldung_Ummeldung!$H$6</f>
        <v>0</v>
      </c>
      <c r="S11" s="10">
        <f>Neuanmeldung_Ummeldung!$H$7</f>
        <v>0</v>
      </c>
      <c r="T11" s="7">
        <f>Neuanmeldung_Ummeldung!$H$8</f>
        <v>0</v>
      </c>
    </row>
    <row r="12" spans="1:20" x14ac:dyDescent="0.2">
      <c r="A12" s="1">
        <f>Neuanmeldung_Ummeldung!$K$3</f>
        <v>0</v>
      </c>
      <c r="B12" t="str">
        <f>Neuanmeldung_Ummeldung!$F$4</f>
        <v>-</v>
      </c>
      <c r="C12" s="2" t="str">
        <f>Neuanmeldung_Ummeldung!$A$4</f>
        <v>Gemeinde</v>
      </c>
      <c r="D12" s="7">
        <f>Neuanmeldung_Ummeldung!$J$10</f>
        <v>0</v>
      </c>
      <c r="E12" t="str">
        <f>Neuanmeldung_Ummeldung!$A$55</f>
        <v>Verrechnung ab:</v>
      </c>
      <c r="F12" s="7" t="str">
        <f>Neuanmeldung_Ummeldung!G27</f>
        <v>.</v>
      </c>
      <c r="G12" s="2">
        <f>Neuanmeldung_Ummeldung!$B$6</f>
        <v>0</v>
      </c>
      <c r="H12">
        <f>Neuanmeldung_Ummeldung!$B$7</f>
        <v>0</v>
      </c>
      <c r="I12">
        <f>Neuanmeldung_Ummeldung!$B$8</f>
        <v>0</v>
      </c>
      <c r="J12">
        <f>Neuanmeldung_Ummeldung!A27*-1</f>
        <v>0</v>
      </c>
      <c r="K12" t="e">
        <f>Neuanmeldung_Ummeldung!F27</f>
        <v>#N/A</v>
      </c>
      <c r="L12">
        <f>Neuanmeldung_Ummeldung!B27</f>
        <v>0</v>
      </c>
      <c r="M12">
        <f>Neuanmeldung_Ummeldung!$J$11</f>
        <v>0</v>
      </c>
      <c r="N12" s="8">
        <f>Neuanmeldung_Ummeldung!K27</f>
        <v>0</v>
      </c>
      <c r="O12" s="6">
        <f>Neuanmeldung_Ummeldung!$D$9</f>
        <v>0</v>
      </c>
      <c r="P12">
        <f>Neuanmeldung_Ummeldung!$D$10</f>
        <v>0</v>
      </c>
      <c r="Q12" s="6">
        <f>Neuanmeldung_Ummeldung!$D$11</f>
        <v>0</v>
      </c>
      <c r="R12" s="10">
        <f>Neuanmeldung_Ummeldung!$H$6</f>
        <v>0</v>
      </c>
      <c r="S12" s="10">
        <f>Neuanmeldung_Ummeldung!$H$7</f>
        <v>0</v>
      </c>
      <c r="T12" s="7">
        <f>Neuanmeldung_Ummeldung!$H$8</f>
        <v>0</v>
      </c>
    </row>
    <row r="13" spans="1:20" x14ac:dyDescent="0.2">
      <c r="A13" s="1">
        <f>Neuanmeldung_Ummeldung!$K$3</f>
        <v>0</v>
      </c>
      <c r="B13" t="str">
        <f>Neuanmeldung_Ummeldung!$F$4</f>
        <v>-</v>
      </c>
      <c r="C13" s="2" t="str">
        <f>Neuanmeldung_Ummeldung!$A$4</f>
        <v>Gemeinde</v>
      </c>
      <c r="D13" s="7">
        <f>Neuanmeldung_Ummeldung!$J$10</f>
        <v>0</v>
      </c>
      <c r="E13" t="str">
        <f>Neuanmeldung_Ummeldung!$A$55</f>
        <v>Verrechnung ab:</v>
      </c>
      <c r="F13" s="7" t="str">
        <f>Neuanmeldung_Ummeldung!G28</f>
        <v>.</v>
      </c>
      <c r="G13" s="2">
        <f>Neuanmeldung_Ummeldung!$B$6</f>
        <v>0</v>
      </c>
      <c r="H13">
        <f>Neuanmeldung_Ummeldung!$B$7</f>
        <v>0</v>
      </c>
      <c r="I13">
        <f>Neuanmeldung_Ummeldung!$B$8</f>
        <v>0</v>
      </c>
      <c r="J13">
        <f>Neuanmeldung_Ummeldung!A28*-1</f>
        <v>0</v>
      </c>
      <c r="K13" t="e">
        <f>Neuanmeldung_Ummeldung!F28</f>
        <v>#N/A</v>
      </c>
      <c r="L13">
        <f>Neuanmeldung_Ummeldung!B28</f>
        <v>0</v>
      </c>
      <c r="M13">
        <f>Neuanmeldung_Ummeldung!$J$11</f>
        <v>0</v>
      </c>
      <c r="N13" s="8">
        <f>Neuanmeldung_Ummeldung!K28</f>
        <v>0</v>
      </c>
      <c r="O13" s="6">
        <f>Neuanmeldung_Ummeldung!$D$9</f>
        <v>0</v>
      </c>
      <c r="P13">
        <f>Neuanmeldung_Ummeldung!$D$10</f>
        <v>0</v>
      </c>
      <c r="Q13" s="6">
        <f>Neuanmeldung_Ummeldung!$D$11</f>
        <v>0</v>
      </c>
      <c r="R13" s="10">
        <f>Neuanmeldung_Ummeldung!$H$6</f>
        <v>0</v>
      </c>
      <c r="S13" s="10">
        <f>Neuanmeldung_Ummeldung!$H$7</f>
        <v>0</v>
      </c>
      <c r="T13" s="7">
        <f>Neuanmeldung_Ummeldung!$H$8</f>
        <v>0</v>
      </c>
    </row>
    <row r="14" spans="1:20" x14ac:dyDescent="0.2">
      <c r="A14" s="1">
        <f>Neuanmeldung_Ummeldung!$K$3</f>
        <v>0</v>
      </c>
      <c r="B14" t="str">
        <f>Neuanmeldung_Ummeldung!$F$4</f>
        <v>-</v>
      </c>
      <c r="C14" s="2" t="str">
        <f>Neuanmeldung_Ummeldung!$A$4</f>
        <v>Gemeinde</v>
      </c>
      <c r="D14" s="7">
        <f>Neuanmeldung_Ummeldung!$J$10</f>
        <v>0</v>
      </c>
      <c r="E14" t="str">
        <f>Neuanmeldung_Ummeldung!$A$55</f>
        <v>Verrechnung ab:</v>
      </c>
      <c r="F14" s="7" t="str">
        <f>Neuanmeldung_Ummeldung!G29</f>
        <v>.</v>
      </c>
      <c r="G14" s="2">
        <f>Neuanmeldung_Ummeldung!$B$6</f>
        <v>0</v>
      </c>
      <c r="H14">
        <f>Neuanmeldung_Ummeldung!$B$7</f>
        <v>0</v>
      </c>
      <c r="I14">
        <f>Neuanmeldung_Ummeldung!$B$8</f>
        <v>0</v>
      </c>
      <c r="J14">
        <f>Neuanmeldung_Ummeldung!A29*-1</f>
        <v>0</v>
      </c>
      <c r="K14" t="e">
        <f>Neuanmeldung_Ummeldung!F29</f>
        <v>#N/A</v>
      </c>
      <c r="L14">
        <f>Neuanmeldung_Ummeldung!B29</f>
        <v>0</v>
      </c>
      <c r="M14">
        <f>Neuanmeldung_Ummeldung!$J$11</f>
        <v>0</v>
      </c>
      <c r="N14" s="8">
        <f>Neuanmeldung_Ummeldung!K29</f>
        <v>0</v>
      </c>
      <c r="O14" s="6">
        <f>Neuanmeldung_Ummeldung!$D$9</f>
        <v>0</v>
      </c>
      <c r="P14">
        <f>Neuanmeldung_Ummeldung!$D$10</f>
        <v>0</v>
      </c>
      <c r="Q14" s="6">
        <f>Neuanmeldung_Ummeldung!$D$11</f>
        <v>0</v>
      </c>
      <c r="R14" s="10">
        <f>Neuanmeldung_Ummeldung!$H$6</f>
        <v>0</v>
      </c>
      <c r="S14" s="10">
        <f>Neuanmeldung_Ummeldung!$H$7</f>
        <v>0</v>
      </c>
      <c r="T14" s="7">
        <f>Neuanmeldung_Ummeldung!$H$8</f>
        <v>0</v>
      </c>
    </row>
    <row r="15" spans="1:20" x14ac:dyDescent="0.2">
      <c r="A15" s="1"/>
      <c r="C15" s="1"/>
      <c r="G15" s="2"/>
      <c r="H15" s="4"/>
      <c r="I15" s="5"/>
      <c r="O15" s="4"/>
      <c r="P15" s="4"/>
    </row>
    <row r="16" spans="1:20" x14ac:dyDescent="0.2">
      <c r="A16" s="1"/>
      <c r="C16" s="1"/>
      <c r="G16" s="3"/>
      <c r="H16" s="4"/>
      <c r="I16" s="5"/>
      <c r="O16" s="4"/>
      <c r="P16" s="4"/>
    </row>
    <row r="17" spans="1:16" x14ac:dyDescent="0.2">
      <c r="A17" s="1"/>
      <c r="C17" s="1"/>
      <c r="G17" s="3"/>
      <c r="H17" s="4"/>
      <c r="I17" s="5"/>
      <c r="O17" s="4"/>
      <c r="P17" s="4"/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16"/>
  <sheetViews>
    <sheetView workbookViewId="0">
      <selection activeCell="F12" sqref="F12"/>
    </sheetView>
  </sheetViews>
  <sheetFormatPr baseColWidth="10" defaultRowHeight="12.75" x14ac:dyDescent="0.2"/>
  <sheetData>
    <row r="1" spans="1:7" x14ac:dyDescent="0.2">
      <c r="A1" t="s">
        <v>32</v>
      </c>
      <c r="B1" t="s">
        <v>33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x14ac:dyDescent="0.2">
      <c r="A2" s="1">
        <v>4</v>
      </c>
      <c r="B2" s="1">
        <v>6</v>
      </c>
      <c r="C2" s="2" t="s">
        <v>22</v>
      </c>
      <c r="D2" s="4">
        <f>G2/(1+E2)</f>
        <v>31.59090909090909</v>
      </c>
      <c r="E2" s="5">
        <v>0.1</v>
      </c>
      <c r="F2" s="4">
        <f>G2/(1+E2)*E2</f>
        <v>3.1590909090909092</v>
      </c>
      <c r="G2" s="4">
        <v>34.75</v>
      </c>
    </row>
    <row r="3" spans="1:7" x14ac:dyDescent="0.2">
      <c r="A3" s="1">
        <v>4</v>
      </c>
      <c r="B3" s="1">
        <v>1</v>
      </c>
      <c r="C3" s="2" t="s">
        <v>17</v>
      </c>
      <c r="D3" s="4">
        <f t="shared" ref="D3:D16" si="0">G3/(1+E3)</f>
        <v>63.18181818181818</v>
      </c>
      <c r="E3" s="5">
        <v>0.1</v>
      </c>
      <c r="F3" s="4">
        <f t="shared" ref="F3:F16" si="1">G3/(1+E3)*E3</f>
        <v>6.3181818181818183</v>
      </c>
      <c r="G3" s="4">
        <v>69.5</v>
      </c>
    </row>
    <row r="4" spans="1:7" x14ac:dyDescent="0.2">
      <c r="A4" s="1">
        <v>4</v>
      </c>
      <c r="B4" s="1">
        <v>7</v>
      </c>
      <c r="C4" s="2" t="s">
        <v>23</v>
      </c>
      <c r="D4" s="4">
        <f t="shared" si="0"/>
        <v>50.54545454545454</v>
      </c>
      <c r="E4" s="5">
        <v>0.1</v>
      </c>
      <c r="F4" s="4">
        <f t="shared" si="1"/>
        <v>5.0545454545454547</v>
      </c>
      <c r="G4" s="4">
        <v>55.6</v>
      </c>
    </row>
    <row r="5" spans="1:7" x14ac:dyDescent="0.2">
      <c r="A5" s="1">
        <v>4</v>
      </c>
      <c r="B5" s="1">
        <v>4</v>
      </c>
      <c r="C5" s="2" t="s">
        <v>20</v>
      </c>
      <c r="D5" s="4">
        <f t="shared" si="0"/>
        <v>104.52727272727272</v>
      </c>
      <c r="E5" s="5">
        <v>0.1</v>
      </c>
      <c r="F5" s="4">
        <f t="shared" si="1"/>
        <v>10.452727272727273</v>
      </c>
      <c r="G5" s="4">
        <v>114.98</v>
      </c>
    </row>
    <row r="6" spans="1:7" x14ac:dyDescent="0.2">
      <c r="A6" s="1">
        <v>4</v>
      </c>
      <c r="B6" s="1">
        <v>3</v>
      </c>
      <c r="C6" s="2" t="s">
        <v>19</v>
      </c>
      <c r="D6" s="4">
        <f t="shared" si="0"/>
        <v>147.70909090909089</v>
      </c>
      <c r="E6" s="5">
        <v>0.1</v>
      </c>
      <c r="F6" s="4">
        <f t="shared" si="1"/>
        <v>14.77090909090909</v>
      </c>
      <c r="G6" s="4">
        <v>162.47999999999999</v>
      </c>
    </row>
    <row r="7" spans="1:7" x14ac:dyDescent="0.2">
      <c r="A7" s="1">
        <v>4</v>
      </c>
      <c r="B7" s="1">
        <v>5</v>
      </c>
      <c r="C7" s="2" t="s">
        <v>21</v>
      </c>
      <c r="D7" s="4">
        <f t="shared" si="0"/>
        <v>179.99999999999997</v>
      </c>
      <c r="E7" s="5">
        <v>0.1</v>
      </c>
      <c r="F7" s="4">
        <f t="shared" si="1"/>
        <v>17.999999999999996</v>
      </c>
      <c r="G7" s="4">
        <v>198</v>
      </c>
    </row>
    <row r="8" spans="1:7" x14ac:dyDescent="0.2">
      <c r="A8" s="1">
        <v>4</v>
      </c>
      <c r="B8" s="1">
        <v>2</v>
      </c>
      <c r="C8" s="2" t="s">
        <v>18</v>
      </c>
      <c r="D8" s="4">
        <f t="shared" si="0"/>
        <v>896.37272727272716</v>
      </c>
      <c r="E8" s="5">
        <v>0.1</v>
      </c>
      <c r="F8" s="4">
        <f t="shared" si="1"/>
        <v>89.637272727272716</v>
      </c>
      <c r="G8" s="4">
        <v>986.01</v>
      </c>
    </row>
    <row r="9" spans="1:7" x14ac:dyDescent="0.2">
      <c r="A9" s="1">
        <v>4</v>
      </c>
      <c r="B9" s="1">
        <v>9</v>
      </c>
      <c r="C9" s="2" t="s">
        <v>24</v>
      </c>
      <c r="D9" s="4">
        <f t="shared" si="0"/>
        <v>0</v>
      </c>
      <c r="E9" s="5">
        <v>0</v>
      </c>
      <c r="F9" s="4">
        <f t="shared" si="1"/>
        <v>0</v>
      </c>
      <c r="G9" s="4">
        <v>0</v>
      </c>
    </row>
    <row r="10" spans="1:7" x14ac:dyDescent="0.2">
      <c r="A10" s="1">
        <v>4</v>
      </c>
      <c r="B10" s="1">
        <v>21</v>
      </c>
      <c r="C10" s="2" t="s">
        <v>25</v>
      </c>
      <c r="D10" s="4">
        <f t="shared" si="0"/>
        <v>0</v>
      </c>
      <c r="E10" s="5">
        <v>0</v>
      </c>
      <c r="F10" s="4">
        <f t="shared" si="1"/>
        <v>0</v>
      </c>
      <c r="G10" s="4">
        <v>0</v>
      </c>
    </row>
    <row r="11" spans="1:7" x14ac:dyDescent="0.2">
      <c r="A11" s="1">
        <v>4</v>
      </c>
      <c r="B11" s="1">
        <v>22</v>
      </c>
      <c r="C11" s="2" t="s">
        <v>27</v>
      </c>
      <c r="D11" s="4">
        <f t="shared" si="0"/>
        <v>0</v>
      </c>
      <c r="E11" s="5">
        <v>0</v>
      </c>
      <c r="F11" s="4">
        <f t="shared" si="1"/>
        <v>0</v>
      </c>
      <c r="G11" s="4">
        <v>0</v>
      </c>
    </row>
    <row r="12" spans="1:7" x14ac:dyDescent="0.2">
      <c r="A12" s="1">
        <v>4</v>
      </c>
      <c r="B12" s="1">
        <v>54</v>
      </c>
      <c r="C12" s="2" t="s">
        <v>31</v>
      </c>
      <c r="D12" s="4">
        <f t="shared" si="0"/>
        <v>56.36363636363636</v>
      </c>
      <c r="E12" s="5">
        <v>0.1</v>
      </c>
      <c r="F12" s="4">
        <f t="shared" si="1"/>
        <v>5.6363636363636367</v>
      </c>
      <c r="G12" s="4">
        <v>62</v>
      </c>
    </row>
    <row r="13" spans="1:7" x14ac:dyDescent="0.2">
      <c r="A13" s="1">
        <v>4</v>
      </c>
      <c r="B13" s="1">
        <v>53</v>
      </c>
      <c r="C13" s="2" t="s">
        <v>30</v>
      </c>
      <c r="D13" s="4">
        <f t="shared" si="0"/>
        <v>112.72727272727272</v>
      </c>
      <c r="E13" s="5">
        <v>0.1</v>
      </c>
      <c r="F13" s="4">
        <f t="shared" si="1"/>
        <v>11.272727272727273</v>
      </c>
      <c r="G13" s="4">
        <v>124</v>
      </c>
    </row>
    <row r="14" spans="1:7" x14ac:dyDescent="0.2">
      <c r="A14" s="1">
        <v>4</v>
      </c>
      <c r="B14" s="1">
        <v>32</v>
      </c>
      <c r="C14" s="3" t="s">
        <v>29</v>
      </c>
      <c r="D14" s="4">
        <f t="shared" si="0"/>
        <v>0</v>
      </c>
      <c r="E14" s="5">
        <v>0</v>
      </c>
      <c r="F14" s="4">
        <f t="shared" si="1"/>
        <v>0</v>
      </c>
      <c r="G14" s="4">
        <v>0</v>
      </c>
    </row>
    <row r="15" spans="1:7" x14ac:dyDescent="0.2">
      <c r="A15" s="1">
        <v>6</v>
      </c>
      <c r="B15" s="1">
        <v>21</v>
      </c>
      <c r="C15" s="3" t="s">
        <v>26</v>
      </c>
      <c r="D15" s="4">
        <f t="shared" si="0"/>
        <v>25.899999999999995</v>
      </c>
      <c r="E15" s="5">
        <v>0.1</v>
      </c>
      <c r="F15" s="4">
        <f t="shared" si="1"/>
        <v>2.59</v>
      </c>
      <c r="G15" s="4">
        <v>28.49</v>
      </c>
    </row>
    <row r="16" spans="1:7" x14ac:dyDescent="0.2">
      <c r="A16" s="1">
        <v>6</v>
      </c>
      <c r="B16" s="1">
        <v>22</v>
      </c>
      <c r="C16" s="3" t="s">
        <v>28</v>
      </c>
      <c r="D16" s="4">
        <f t="shared" si="0"/>
        <v>143.99090909090907</v>
      </c>
      <c r="E16" s="5">
        <v>0.1</v>
      </c>
      <c r="F16" s="4">
        <f t="shared" si="1"/>
        <v>14.399090909090908</v>
      </c>
      <c r="G16" s="4">
        <v>158.38999999999999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Neuanmeldung_Ummeldung</vt:lpstr>
      <vt:lpstr>Tabelle2</vt:lpstr>
      <vt:lpstr>Tabelle3</vt:lpstr>
      <vt:lpstr>Neuanmeldung_Ummeldung!Druckbereich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Bahr, GVU St. Pölten</dc:creator>
  <cp:lastModifiedBy>Jürgen Bahr, GVU St. Pölten</cp:lastModifiedBy>
  <cp:lastPrinted>2020-11-04T13:28:45Z</cp:lastPrinted>
  <dcterms:created xsi:type="dcterms:W3CDTF">2009-06-24T08:05:43Z</dcterms:created>
  <dcterms:modified xsi:type="dcterms:W3CDTF">2023-01-16T12:55:40Z</dcterms:modified>
</cp:coreProperties>
</file>